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30"/>
  </bookViews>
  <sheets>
    <sheet name="Table1" sheetId="1" r:id="rId1"/>
    <sheet name="Лист1" sheetId="2" r:id="rId2"/>
  </sheets>
  <definedNames>
    <definedName name="_xlnm.Print_Titles" localSheetId="0">Table1!$9:$9</definedName>
  </definedNames>
  <calcPr calcId="145621"/>
  <extLst>
    <ext uri="GoogleSheetsCustomDataVersion2">
      <go:sheetsCustomData xmlns:go="http://customooxmlschemas.google.com/" r:id="rId5" roundtripDataChecksum="5Xqf89YKm7Lhi1d9f1fPINlCeOBHMKD1hgCzN89h0tc="/>
    </ext>
  </extLst>
</workbook>
</file>

<file path=xl/calcChain.xml><?xml version="1.0" encoding="utf-8"?>
<calcChain xmlns="http://schemas.openxmlformats.org/spreadsheetml/2006/main">
  <c r="P148" i="1" l="1"/>
  <c r="O148" i="1"/>
  <c r="N148" i="1"/>
  <c r="P71" i="1"/>
  <c r="O71" i="1"/>
  <c r="N71" i="1"/>
  <c r="P100" i="1"/>
  <c r="O100" i="1"/>
  <c r="N100" i="1"/>
  <c r="O311" i="1"/>
  <c r="P311" i="1"/>
  <c r="N311" i="1"/>
  <c r="N272" i="1"/>
  <c r="O272" i="1"/>
  <c r="P272" i="1"/>
  <c r="P269" i="1"/>
  <c r="O269" i="1"/>
  <c r="N269" i="1"/>
  <c r="O256" i="1"/>
  <c r="P256" i="1"/>
  <c r="N256" i="1"/>
  <c r="O236" i="1"/>
  <c r="P236" i="1"/>
  <c r="N236" i="1"/>
  <c r="P247" i="1"/>
  <c r="P246" i="1" s="1"/>
  <c r="O247" i="1"/>
  <c r="O246" i="1" s="1"/>
  <c r="N247" i="1"/>
  <c r="N246" i="1" s="1"/>
  <c r="N49" i="1"/>
  <c r="O235" i="1" l="1"/>
  <c r="P235" i="1"/>
  <c r="O268" i="1"/>
  <c r="P268" i="1"/>
  <c r="N268" i="1"/>
  <c r="N235" i="1"/>
  <c r="P199" i="1"/>
  <c r="O199" i="1"/>
  <c r="N199" i="1"/>
  <c r="P147" i="1"/>
  <c r="N11" i="1"/>
  <c r="P11" i="1" l="1"/>
  <c r="N147" i="1"/>
  <c r="O147" i="1"/>
  <c r="O11" i="1"/>
  <c r="O323" i="1"/>
  <c r="P323" i="1"/>
  <c r="N323" i="1"/>
</calcChain>
</file>

<file path=xl/sharedStrings.xml><?xml version="1.0" encoding="utf-8"?>
<sst xmlns="http://schemas.openxmlformats.org/spreadsheetml/2006/main" count="3398" uniqueCount="921">
  <si>
    <t/>
  </si>
  <si>
    <t>РЕЕСТР</t>
  </si>
  <si>
    <t>расходных обязательств городского округа "Город Архангельск" на 2024 год и на плановый период 2025 и 2026 годов</t>
  </si>
  <si>
    <t>Наименование полномочия,
расходного обязательства</t>
  </si>
  <si>
    <t>Код строки</t>
  </si>
  <si>
    <t>Правовое основание финансового обеспечения полномочия, расходного обязательства</t>
  </si>
  <si>
    <t>Код  по бюджетной класси-
фикации</t>
  </si>
  <si>
    <t>Объем средств на исполнение расходного обязательства, руб.</t>
  </si>
  <si>
    <t>Российской Федерации</t>
  </si>
  <si>
    <t>Архангельской области</t>
  </si>
  <si>
    <t>городского округа 
"Город Архангельск"</t>
  </si>
  <si>
    <t>2024 год</t>
  </si>
  <si>
    <t>плановый период</t>
  </si>
  <si>
    <t>наименование, 
номер и дата</t>
  </si>
  <si>
    <t>номер статьи (подстатьи),
пункта (подпункта)</t>
  </si>
  <si>
    <t>дата вступления 
в силу, 
срок действия</t>
  </si>
  <si>
    <t>Рз</t>
  </si>
  <si>
    <t>ПР</t>
  </si>
  <si>
    <t>2025 год</t>
  </si>
  <si>
    <t>2026 год</t>
  </si>
  <si>
    <t>1</t>
  </si>
  <si>
    <t>2</t>
  </si>
  <si>
    <t>3</t>
  </si>
  <si>
    <t>4</t>
  </si>
  <si>
    <t>5</t>
  </si>
  <si>
    <t>6</t>
  </si>
  <si>
    <t>7</t>
  </si>
  <si>
    <t>8</t>
  </si>
  <si>
    <t>9</t>
  </si>
  <si>
    <t>10</t>
  </si>
  <si>
    <t>11</t>
  </si>
  <si>
    <t>12</t>
  </si>
  <si>
    <t>13</t>
  </si>
  <si>
    <t>14</t>
  </si>
  <si>
    <t>15</t>
  </si>
  <si>
    <t>16</t>
  </si>
  <si>
    <t>Расходные обязательства, возникшие в результате принятия нормативных правовых актов городского округа, заключения договоров (соглашений), всего</t>
  </si>
  <si>
    <t>2500</t>
  </si>
  <si>
    <t>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вопросов местного значения городского округа, всего</t>
  </si>
  <si>
    <t>2501</t>
  </si>
  <si>
    <t>2502</t>
  </si>
  <si>
    <t>ст.16 ч.1 п.1</t>
  </si>
  <si>
    <t>01.01.2006
не установлен</t>
  </si>
  <si>
    <t>ст.6 ч.1 п.1</t>
  </si>
  <si>
    <t>01.10.1998
не установлен</t>
  </si>
  <si>
    <t>09</t>
  </si>
  <si>
    <t>ст.117;
ст.242.2;</t>
  </si>
  <si>
    <t>01.01.2000
не установлен</t>
  </si>
  <si>
    <t>п.3.3;
п.5.2</t>
  </si>
  <si>
    <t>18.12.2008
не установлен</t>
  </si>
  <si>
    <t>2504</t>
  </si>
  <si>
    <t>гл.3 ст.16 п.1 пп.3;
ст.17 ч.1.2;
ст.51</t>
  </si>
  <si>
    <t>ст.6 ч.1 п.3</t>
  </si>
  <si>
    <t>ст.10.1;
ст.11</t>
  </si>
  <si>
    <t>29.10.2001
не установлен</t>
  </si>
  <si>
    <t>п.2</t>
  </si>
  <si>
    <t>01.01.2015
не установлен</t>
  </si>
  <si>
    <t>ст.6 ч.2</t>
  </si>
  <si>
    <t>26.04.2002
не установлен</t>
  </si>
  <si>
    <t>2505</t>
  </si>
  <si>
    <t>ст.16 ч.1 п.4</t>
  </si>
  <si>
    <t>ст.6 ч.1 п.4</t>
  </si>
  <si>
    <t>ст.19</t>
  </si>
  <si>
    <t>01.03.1999
не установлен</t>
  </si>
  <si>
    <t>06.11.2015
не установлен</t>
  </si>
  <si>
    <t>в целом</t>
  </si>
  <si>
    <t>07.05.2018
не установлен</t>
  </si>
  <si>
    <t>14.04.2022
не установлен</t>
  </si>
  <si>
    <t>29.03.2021
не установлен</t>
  </si>
  <si>
    <t>23.03.2023
не установлен</t>
  </si>
  <si>
    <t>24.08.2022
не установлен</t>
  </si>
  <si>
    <t>2507</t>
  </si>
  <si>
    <t>ст.16 ч.1 п.5</t>
  </si>
  <si>
    <t>ст.7, ст.12, п.2</t>
  </si>
  <si>
    <t>29.11.2002
не установлен</t>
  </si>
  <si>
    <t>ст.6 ч.1 п.5</t>
  </si>
  <si>
    <t>01</t>
  </si>
  <si>
    <t>ст.11-ст.13, ст.32-ст.34;
ст.13, ст.34</t>
  </si>
  <si>
    <t>14.11.2007
не установлен</t>
  </si>
  <si>
    <t>ст.4</t>
  </si>
  <si>
    <t>01.01.2012
не установлен</t>
  </si>
  <si>
    <t>16.06.2014
не установлен</t>
  </si>
  <si>
    <t>02</t>
  </si>
  <si>
    <t>05.03.2021
не установлен</t>
  </si>
  <si>
    <t>04</t>
  </si>
  <si>
    <t>16.03.2022
не установлен</t>
  </si>
  <si>
    <t>05</t>
  </si>
  <si>
    <t>08.11.2022
не установлен</t>
  </si>
  <si>
    <t>2508</t>
  </si>
  <si>
    <t>ст.16 ч.1 п.6</t>
  </si>
  <si>
    <t>ст.6 ч.1 п.6</t>
  </si>
  <si>
    <t>ст.14;
ст.153 п.3;
ст.158;
ст.166;
ст.32;
ст.39</t>
  </si>
  <si>
    <t>03.01.2005
не установлен</t>
  </si>
  <si>
    <t>27.06.2008
не установлен</t>
  </si>
  <si>
    <t>08.02.2006
не установлен</t>
  </si>
  <si>
    <t>26.06.2015
не установлен</t>
  </si>
  <si>
    <t>28.05.2018
не установлен</t>
  </si>
  <si>
    <t>п.6</t>
  </si>
  <si>
    <t>01.01.2018
не установлен</t>
  </si>
  <si>
    <t>2510</t>
  </si>
  <si>
    <t>ст.16 ч.1 п.7</t>
  </si>
  <si>
    <t>ст.4, ст. 9</t>
  </si>
  <si>
    <t>15.11.2018
не установлен</t>
  </si>
  <si>
    <t>ст.6 ч.1 п.7</t>
  </si>
  <si>
    <t>2511</t>
  </si>
  <si>
    <t>ст.4, ст.10</t>
  </si>
  <si>
    <t>20.06.2014
не установлен</t>
  </si>
  <si>
    <t>ст.14</t>
  </si>
  <si>
    <t>14.07.2015
не установлен</t>
  </si>
  <si>
    <t>2515</t>
  </si>
  <si>
    <t>ст.16 ч.1 п.7.1</t>
  </si>
  <si>
    <t>ст.6 ч.1 п.7.1</t>
  </si>
  <si>
    <t>ст.5.2</t>
  </si>
  <si>
    <t>10.03.2006
не установлен</t>
  </si>
  <si>
    <t>01.01.2021
не установлен</t>
  </si>
  <si>
    <t>2517</t>
  </si>
  <si>
    <t>ст.16 ч.1 п.8</t>
  </si>
  <si>
    <t>ст.7;
ст.9</t>
  </si>
  <si>
    <t>11.10.2005
не установлен</t>
  </si>
  <si>
    <t>ст.6 ч.1 п.8</t>
  </si>
  <si>
    <t>гл.II ст.11;
гл.VI</t>
  </si>
  <si>
    <t>24.12.1994
не установлен</t>
  </si>
  <si>
    <t>п.5</t>
  </si>
  <si>
    <t>26.01.2012
не установлен</t>
  </si>
  <si>
    <t>2520</t>
  </si>
  <si>
    <t>ст.16 ч.1 п.10</t>
  </si>
  <si>
    <t>ст.11</t>
  </si>
  <si>
    <t>ст.6 ч.1 п.10</t>
  </si>
  <si>
    <t>26.12.1994
не установлен</t>
  </si>
  <si>
    <t>14.02.2007
не установлен</t>
  </si>
  <si>
    <t>2521</t>
  </si>
  <si>
    <t>ст.16 ч.1 п.11</t>
  </si>
  <si>
    <t>ст.6;
ст.9</t>
  </si>
  <si>
    <t>08.07.2005
не установлен</t>
  </si>
  <si>
    <t>ст.6 ч.1 п.11</t>
  </si>
  <si>
    <t>ст.7</t>
  </si>
  <si>
    <t>12.01.2002
не установлен</t>
  </si>
  <si>
    <t>10.10.2022
не установлен</t>
  </si>
  <si>
    <t>2522</t>
  </si>
  <si>
    <t>ст.16 ч.1 п.13;
ст.26.1</t>
  </si>
  <si>
    <t>ст.9, ст.12</t>
  </si>
  <si>
    <t>01.09.2013
не установлен</t>
  </si>
  <si>
    <t>ст.6 ч.1 п.12</t>
  </si>
  <si>
    <t>ст.65 ч.2;
ст.8;
ст.9</t>
  </si>
  <si>
    <t>01.01.2013
не установлен</t>
  </si>
  <si>
    <t>ст.9</t>
  </si>
  <si>
    <t>23.12.2005
не установлен</t>
  </si>
  <si>
    <t>Пост. Администрации от 17.10.2018 № 1271 "Об установлении расходных обязательств городского округа "Город Архангельск" по реализации муниципальными учреждениями городского округа "Город Архангельск" образовательных программ"</t>
  </si>
  <si>
    <t>17.10.2018
не установлен</t>
  </si>
  <si>
    <t>27.11.1995
не установлен</t>
  </si>
  <si>
    <t>п.3</t>
  </si>
  <si>
    <t>24.02.2011
не установлен</t>
  </si>
  <si>
    <t>п.2, п.6</t>
  </si>
  <si>
    <t>01.01.2016
не установлен</t>
  </si>
  <si>
    <t>п.10</t>
  </si>
  <si>
    <t>22.09.2021
не установлен</t>
  </si>
  <si>
    <t>11.02.2022
не установлен</t>
  </si>
  <si>
    <t>2523</t>
  </si>
  <si>
    <t>01.01.2005
не установлен</t>
  </si>
  <si>
    <t>ст.8;
ст.9</t>
  </si>
  <si>
    <t>21.07.2020
не установлен</t>
  </si>
  <si>
    <t>18.09.2013
не установлен</t>
  </si>
  <si>
    <t>03.08.1998
не установлен</t>
  </si>
  <si>
    <t>22.02.2019
не установлен</t>
  </si>
  <si>
    <t>ст.7.2</t>
  </si>
  <si>
    <t>22.04.1996
не установлен</t>
  </si>
  <si>
    <t>15.08.2016
не установлен</t>
  </si>
  <si>
    <t>01.01.2017
не установлен</t>
  </si>
  <si>
    <t>01.01.2022
не установлен</t>
  </si>
  <si>
    <t>01.01.2020
не установлен</t>
  </si>
  <si>
    <t>Пост. Администрации от 30.10.2020 № 1765 "Об обеспечении бесплатным горячим питанием обучающихся по образовательным программам начального общего образования в муниципальных общеобразовательных учреждениях городского округа "Город Архангельск""</t>
  </si>
  <si>
    <t>2525</t>
  </si>
  <si>
    <t>ст.16 ч.1 п.13</t>
  </si>
  <si>
    <t>ст.8 п.1</t>
  </si>
  <si>
    <t>26.02.1999
не установлен</t>
  </si>
  <si>
    <t>п.4</t>
  </si>
  <si>
    <t>25.05.2012
не установлен</t>
  </si>
  <si>
    <t>Пост. Администрации от 30.10.2018 № 1331 "Об установлении расходных обязательств муниципального образования "Город Архангельск" по осуществлению муниципальными учреждениями муниципального образования "Город Архангельск", находящимися в ведении управления по физической культуре и спорту Администрации муниципального образования "Город Архангельск", спортивной подготовки"</t>
  </si>
  <si>
    <t>30.10.2018
не установлен</t>
  </si>
  <si>
    <t>23.09.2013
не установлен</t>
  </si>
  <si>
    <t>2526</t>
  </si>
  <si>
    <t>ст.9, ст.19</t>
  </si>
  <si>
    <t>30.03.2017
не установлен</t>
  </si>
  <si>
    <t>ст.12</t>
  </si>
  <si>
    <t>02.03.2017
не установлен</t>
  </si>
  <si>
    <t>01.06.2016
не установлен</t>
  </si>
  <si>
    <t>2527</t>
  </si>
  <si>
    <t>01.01.2014
не установлен</t>
  </si>
  <si>
    <t>24.01.2012
не установлен</t>
  </si>
  <si>
    <t>26.10.2018
не установлен</t>
  </si>
  <si>
    <t>2529</t>
  </si>
  <si>
    <t>ст.16 ч.1 п.15</t>
  </si>
  <si>
    <t>ст.1</t>
  </si>
  <si>
    <t>01.01.2011
не установлен</t>
  </si>
  <si>
    <t>ст.6 ч.1 п.14</t>
  </si>
  <si>
    <t>01.02.2010
не установлен</t>
  </si>
  <si>
    <t>15.10.2013
не установлен</t>
  </si>
  <si>
    <t>20.10.2023
не установлен</t>
  </si>
  <si>
    <t>01.07.2012
не установлен</t>
  </si>
  <si>
    <t>09.11.2016
не установлен</t>
  </si>
  <si>
    <t>2530</t>
  </si>
  <si>
    <t>ст.16 ч.1 п.16</t>
  </si>
  <si>
    <t>ст.6 ч.1 п.15</t>
  </si>
  <si>
    <t>Закон РФ от 09.10.1992 № 3612-1 "Основы законодательства Российской Федерации о культуре"</t>
  </si>
  <si>
    <t>ст.40</t>
  </si>
  <si>
    <t>17.11.1992
не установлен</t>
  </si>
  <si>
    <t>09.12.2005
не установлен</t>
  </si>
  <si>
    <t>Пост. Администрации от 23.10.2018 № 1300 "Об установлении расходных обязательств муниципального образования "Город Архангельск" по организации муниципальным учреждением культуры муниципального образования "Город Архангельск" "Централизованная библиотечная система" библиотечного обслуживания населения муниципального образования "Город Архангельск", комплектования и обеспечения сохранности библиотечных фондов"</t>
  </si>
  <si>
    <t>23.10.2018
не установлен</t>
  </si>
  <si>
    <t>2531</t>
  </si>
  <si>
    <t>ст.16 ч.1 п.17</t>
  </si>
  <si>
    <t>ст.6 ч.1 п.16</t>
  </si>
  <si>
    <t>р.5 п.5.5</t>
  </si>
  <si>
    <t>20.07.2005
не установлен</t>
  </si>
  <si>
    <t>п.1, п.3</t>
  </si>
  <si>
    <t>29.11.2012
не установлен</t>
  </si>
  <si>
    <t>2534</t>
  </si>
  <si>
    <t>ст.16 ч.1 п.19</t>
  </si>
  <si>
    <t>ст.8</t>
  </si>
  <si>
    <t>01.01.2007
не установлен</t>
  </si>
  <si>
    <t>ст.6 ч.1 п.18</t>
  </si>
  <si>
    <t>ст.38 ч.4;
ст.9</t>
  </si>
  <si>
    <t>30.03.2008
не установлен</t>
  </si>
  <si>
    <t>Пост. Администрации от 30.10.2018 № 1330 "Об установлении расходных обязательств муниципального образования "Город Архангельск" по созданию муниципальным автономным учреждением физической культуры и спорта муниципального образования "Город Архангельск" "Физкультурно-спортивный комплекс имени А.Ф.Личутина" условий для реализации муниципальными учреждениями муниципального образования "Город Архангельск", находящимися в ведении управления по физической культуре и спорту Администрации муниципального образования "Город Архангельск", программ спортивной подготовки"</t>
  </si>
  <si>
    <t>2535</t>
  </si>
  <si>
    <t>п.8</t>
  </si>
  <si>
    <t>26.10.2011
не установлен</t>
  </si>
  <si>
    <t>2538</t>
  </si>
  <si>
    <t>ст.16 ч.1 п.23</t>
  </si>
  <si>
    <t>ст.6 ч.1 п.21</t>
  </si>
  <si>
    <t>ст.18 п.1</t>
  </si>
  <si>
    <t>15.01.1996
не установлен</t>
  </si>
  <si>
    <t>р.2</t>
  </si>
  <si>
    <t>06.07.2018
не установлен</t>
  </si>
  <si>
    <t>25.10.2017
не установлен</t>
  </si>
  <si>
    <t>03</t>
  </si>
  <si>
    <t>06</t>
  </si>
  <si>
    <t>07</t>
  </si>
  <si>
    <t>2541</t>
  </si>
  <si>
    <t>ст.16 ч.1 п.25;
ст.26.1</t>
  </si>
  <si>
    <t>ст.6 ч.1 п.23</t>
  </si>
  <si>
    <t>п.6.4</t>
  </si>
  <si>
    <t>06.05.2010
не установлен</t>
  </si>
  <si>
    <t>27.04.2021
не установлен</t>
  </si>
  <si>
    <t>05.09.2022
не установлен</t>
  </si>
  <si>
    <t>08</t>
  </si>
  <si>
    <t>2544</t>
  </si>
  <si>
    <t>2547</t>
  </si>
  <si>
    <t>ст.16 ч.1 п.28</t>
  </si>
  <si>
    <t>ст.6 ч.1 п.26</t>
  </si>
  <si>
    <t>ст.18;
ст.8</t>
  </si>
  <si>
    <t>16.02.1998
не установлен</t>
  </si>
  <si>
    <t>п.20</t>
  </si>
  <si>
    <t>12.04.2021
не установлен</t>
  </si>
  <si>
    <t>р.3</t>
  </si>
  <si>
    <t>22.06.2010
не установлен</t>
  </si>
  <si>
    <t>2548</t>
  </si>
  <si>
    <t>ст.16 ч.1 п.29</t>
  </si>
  <si>
    <t>ст.6 ч.1 п.27</t>
  </si>
  <si>
    <t>ст.20;
ст.7 п.2</t>
  </si>
  <si>
    <t>28.08.1995
не установлен</t>
  </si>
  <si>
    <t>2551</t>
  </si>
  <si>
    <t>ст.16 ч.1 п.32</t>
  </si>
  <si>
    <t>ст.6 ч.1 п.30</t>
  </si>
  <si>
    <t>2553</t>
  </si>
  <si>
    <t>ст.16 ч.1 п.33</t>
  </si>
  <si>
    <t>19.11.2010
не установлен</t>
  </si>
  <si>
    <t>ст.6 ч.1 п.31</t>
  </si>
  <si>
    <t>ст.11;
ст.17 ч.1</t>
  </si>
  <si>
    <t>01.01.2008
не установлен</t>
  </si>
  <si>
    <t>09.07.2014
не установлен</t>
  </si>
  <si>
    <t>2554</t>
  </si>
  <si>
    <t>ст.16 ч.1 п.33;
ст.27</t>
  </si>
  <si>
    <t>ст.11;
ст.15</t>
  </si>
  <si>
    <t>26.02.2013
не установлен</t>
  </si>
  <si>
    <t>ст.15;
ст.6 ч.1 п.31</t>
  </si>
  <si>
    <t>ст.31.1;
ст.31.3 п.2;
ст.31.3 п.3</t>
  </si>
  <si>
    <t>ст.11 п.6</t>
  </si>
  <si>
    <t>13.05.2011
не установлен</t>
  </si>
  <si>
    <t>11.04.2013
не установлен</t>
  </si>
  <si>
    <t>п.4.3</t>
  </si>
  <si>
    <t>26.08.2016
не установлен</t>
  </si>
  <si>
    <t>26.02.2018
не установлен</t>
  </si>
  <si>
    <t>2555</t>
  </si>
  <si>
    <t>ст.16 ч.1 п.34</t>
  </si>
  <si>
    <t>ст.8, ст.12</t>
  </si>
  <si>
    <t>ст.6 ч.1 п.32</t>
  </si>
  <si>
    <t>05.11.2014
не установлен</t>
  </si>
  <si>
    <t>24.07.2012
не установлен</t>
  </si>
  <si>
    <t>2557</t>
  </si>
  <si>
    <t>ст.16 ч.1 п.37</t>
  </si>
  <si>
    <t>ст.8, ст. 10</t>
  </si>
  <si>
    <t>07.10.2014
не установлен</t>
  </si>
  <si>
    <t>ст.6 ч.1 п.34</t>
  </si>
  <si>
    <t>ст.6, ст. 21</t>
  </si>
  <si>
    <t>02.07.2014
не установлен</t>
  </si>
  <si>
    <t>16.03.2016
не установлен</t>
  </si>
  <si>
    <t>26.12.2016
не установлен</t>
  </si>
  <si>
    <t>01.01.2024
не установлен</t>
  </si>
  <si>
    <t>2561</t>
  </si>
  <si>
    <t>ст.16 ч.1 п.43</t>
  </si>
  <si>
    <t>29.10.2013
не установлен</t>
  </si>
  <si>
    <t>ст.6 ч.1 п.38</t>
  </si>
  <si>
    <t>гл.4.1 ст.42.2</t>
  </si>
  <si>
    <t>24.07.2007
не установлен</t>
  </si>
  <si>
    <t>п.4.6</t>
  </si>
  <si>
    <t>18.02.2014
не установлен</t>
  </si>
  <si>
    <t>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полномочий органов местного самоуправления городского округа по решению вопросов местного значения городского округа, всего</t>
  </si>
  <si>
    <t>2600</t>
  </si>
  <si>
    <t>2601</t>
  </si>
  <si>
    <t>ст.34 п.9;
ст.38</t>
  </si>
  <si>
    <t>17.07.2009
не установлен</t>
  </si>
  <si>
    <t>ст.31;
ст.5</t>
  </si>
  <si>
    <t>ст.2;
ст.23;
ст.34</t>
  </si>
  <si>
    <t>01.06.2007
не установлен</t>
  </si>
  <si>
    <t>ОЗ от 29.10.2008 № 578-30-ОЗ "Об организации и осуществлении деятельности по опеке и попечительству в Архангельской области"</t>
  </si>
  <si>
    <t>24.11.2008
не установлен</t>
  </si>
  <si>
    <t>п.5.7</t>
  </si>
  <si>
    <t>01.04.2016
не установлен</t>
  </si>
  <si>
    <t>ст.242.5</t>
  </si>
  <si>
    <t>п.5.8</t>
  </si>
  <si>
    <t>ст.20</t>
  </si>
  <si>
    <t>01.10.2011
не установлен</t>
  </si>
  <si>
    <t>п.4.8</t>
  </si>
  <si>
    <t>от 16.04.2007 № б/н "Устав Союза муниципальных контрольно-счетных органов"</t>
  </si>
  <si>
    <t>16.04.2007
не установлен</t>
  </si>
  <si>
    <t>01.03.2016
не установлен</t>
  </si>
  <si>
    <t>п.4.7</t>
  </si>
  <si>
    <t>12.02.2014
не установлен</t>
  </si>
  <si>
    <t>07.03.2003
не установлен</t>
  </si>
  <si>
    <t>20.01.2005
не установлен</t>
  </si>
  <si>
    <t>24.06.2014
не установлен</t>
  </si>
  <si>
    <t>21.06.2007
не установлен</t>
  </si>
  <si>
    <t>ст.21</t>
  </si>
  <si>
    <t>22.05.2012
не установлен</t>
  </si>
  <si>
    <t>26.06.2014
не установлен</t>
  </si>
  <si>
    <t>22.04.2015
не установлен</t>
  </si>
  <si>
    <t>27.02.1998
не установлен</t>
  </si>
  <si>
    <t>13.03.1991
не установлен</t>
  </si>
  <si>
    <t>Договор от 21.08.2017 № 1 "между Союзом Финансистов России и его членами об основных условиях и принципах взаимодействия и сотрудничества"</t>
  </si>
  <si>
    <t>21.08.2017
не установлен</t>
  </si>
  <si>
    <t>25.06.2014
не установлен</t>
  </si>
  <si>
    <t>24.08.1993
не установлен</t>
  </si>
  <si>
    <t>2602</t>
  </si>
  <si>
    <t>ст.2;
ст.22;
ст.34</t>
  </si>
  <si>
    <t>2603</t>
  </si>
  <si>
    <t>ст.64</t>
  </si>
  <si>
    <t>ст.56</t>
  </si>
  <si>
    <t>2606</t>
  </si>
  <si>
    <t>ст.17 ч.1 п.1</t>
  </si>
  <si>
    <t>ст.7 ч.1 п.1</t>
  </si>
  <si>
    <t>ст.2;
ст.22;
ст.23;
ст.34</t>
  </si>
  <si>
    <t>прил.1;
прил.2</t>
  </si>
  <si>
    <t>17.10.2012
не установлен</t>
  </si>
  <si>
    <t>п.3.3</t>
  </si>
  <si>
    <t>2608</t>
  </si>
  <si>
    <t>ст.17 ч.1 п.3</t>
  </si>
  <si>
    <t>ст.7 ч.1 п.3</t>
  </si>
  <si>
    <t>27.09.2016
не установлен</t>
  </si>
  <si>
    <t>04.07.1996
не установлен</t>
  </si>
  <si>
    <t>2617</t>
  </si>
  <si>
    <t>ст.17 ч.1 п.7;
ст.52 ч.6</t>
  </si>
  <si>
    <t>ст.40;
ст.7 ч.1 п.7</t>
  </si>
  <si>
    <t>17.11.2005
не установлен</t>
  </si>
  <si>
    <t>27.01.2011
не установлен</t>
  </si>
  <si>
    <t>27.05.2013
не установлен</t>
  </si>
  <si>
    <t>Пост. Администрации от 02.11.2018 № 1362 "Об установлении расходных обязательств муниципального образования "Город Архангельск" по доведению до сведения жителей муниципального образования "Город Архангельск" муниципальным учреждением муниципального образования "Город Архангельск" "Информационно- издательский центр" официальной информации о социально- экономическом и культурном развитии муниципального образования "Город Архангельск", о развитии его общественной инфраструктуры и иной официальной информации"</t>
  </si>
  <si>
    <t>02.11.2018
не установлен</t>
  </si>
  <si>
    <t>2619</t>
  </si>
  <si>
    <t>ст.11 п.1 пп.7</t>
  </si>
  <si>
    <t>ст.7 ч.1 п.8.1</t>
  </si>
  <si>
    <t>ст.17 ч.1 п.8.1</t>
  </si>
  <si>
    <t>п.3.22</t>
  </si>
  <si>
    <t>2621</t>
  </si>
  <si>
    <t>Закон РФ от 19.02.1993 № 4520-1 "О государственных гарантиях и компенсациях для лиц, работающих и проживающих в районах Крайнего Севера и приравненных к ним местностях"</t>
  </si>
  <si>
    <t>ст.33;
ст.35;
ст.4</t>
  </si>
  <si>
    <t>16.04.1993
не установлен</t>
  </si>
  <si>
    <t>п.1, п.5</t>
  </si>
  <si>
    <t>Предоставление доплаты за выслугу лет к трудовой пенсии муниципальным служащим за счет средств местного бюджета</t>
  </si>
  <si>
    <t>2623</t>
  </si>
  <si>
    <t>ст.17 ч.1 п.9</t>
  </si>
  <si>
    <t>17.04.1998
не установлен</t>
  </si>
  <si>
    <t>ст.7 ч.1 п.9</t>
  </si>
  <si>
    <t>ст.24</t>
  </si>
  <si>
    <t>п.11</t>
  </si>
  <si>
    <t>23.12.1999
не установлен</t>
  </si>
  <si>
    <t>п.13</t>
  </si>
  <si>
    <t>25.02.2010
не установлен</t>
  </si>
  <si>
    <t>2624</t>
  </si>
  <si>
    <t>ст.37 ч.2.1</t>
  </si>
  <si>
    <t>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органами местного самоуправления городского округа права на решение вопросов, не отнесенных к вопросам местного значения городского округа, всего</t>
  </si>
  <si>
    <t>2700</t>
  </si>
  <si>
    <t>2701</t>
  </si>
  <si>
    <t>2704</t>
  </si>
  <si>
    <t>ст.16.1 ч.1 п.4</t>
  </si>
  <si>
    <t>ст.6 ч.2 п.3</t>
  </si>
  <si>
    <t>ст.3 п.4;
ст.4</t>
  </si>
  <si>
    <t>01.09.2008
не установлен</t>
  </si>
  <si>
    <t>п.1, п.2</t>
  </si>
  <si>
    <t>21.10.2009
не установлен</t>
  </si>
  <si>
    <t>2708</t>
  </si>
  <si>
    <t>ст.16.1 ч.1 п.9</t>
  </si>
  <si>
    <t>гл.II ст.10;
гл.IV ст.20</t>
  </si>
  <si>
    <t>01.04.2014
не установлен</t>
  </si>
  <si>
    <t>ст.6 ч.2 п.7</t>
  </si>
  <si>
    <t>02.09.2013
не установлен</t>
  </si>
  <si>
    <t>2714</t>
  </si>
  <si>
    <t>ст.16.1 ч.1 п.15</t>
  </si>
  <si>
    <t>ст.6 ч.2 п.13</t>
  </si>
  <si>
    <t>19.05.2021
не установлен</t>
  </si>
  <si>
    <t>2715</t>
  </si>
  <si>
    <t>ст.16.1 ч.1 п.16</t>
  </si>
  <si>
    <t>ст.11, ст. 14</t>
  </si>
  <si>
    <t>19.10.2006
не установлен</t>
  </si>
  <si>
    <t>ст.6 ч.2 п.14</t>
  </si>
  <si>
    <t>22.09.2016
не установлен</t>
  </si>
  <si>
    <t>24.07.2015
не установлен</t>
  </si>
  <si>
    <t>28.06.1999
не установлен</t>
  </si>
  <si>
    <t>2900</t>
  </si>
  <si>
    <t>2902</t>
  </si>
  <si>
    <t>ст.20 ч.5</t>
  </si>
  <si>
    <t>ст.30 п.4 абз.2;
ст.30 ч.4</t>
  </si>
  <si>
    <t>п.12</t>
  </si>
  <si>
    <t>27.11.2013
не установлен</t>
  </si>
  <si>
    <t>ст.155 п.4</t>
  </si>
  <si>
    <t>11.11.2016
не установлен</t>
  </si>
  <si>
    <t>14.02.2014
не установлен</t>
  </si>
  <si>
    <t>2903</t>
  </si>
  <si>
    <t>ст.30 п.4 абз.2</t>
  </si>
  <si>
    <t>3000</t>
  </si>
  <si>
    <t>3001</t>
  </si>
  <si>
    <t>ст.16.1 ч.2</t>
  </si>
  <si>
    <t>ст.6 ч.3</t>
  </si>
  <si>
    <t>п.1</t>
  </si>
  <si>
    <t>3002</t>
  </si>
  <si>
    <t>ст.2, ст.4</t>
  </si>
  <si>
    <t>25.01.1995
не установлен</t>
  </si>
  <si>
    <t>3003</t>
  </si>
  <si>
    <t>01.01.2019
не установлен</t>
  </si>
  <si>
    <t>п.1.5</t>
  </si>
  <si>
    <t>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органами местного самоуправления городского округа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</si>
  <si>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3100</t>
  </si>
  <si>
    <t>3101</t>
  </si>
  <si>
    <t>3103</t>
  </si>
  <si>
    <t>ст.5 п.15</t>
  </si>
  <si>
    <t>23.08.2004
не установлен</t>
  </si>
  <si>
    <t>21.07.2017
не установлен</t>
  </si>
  <si>
    <t>07.01.2012
не установлен</t>
  </si>
  <si>
    <t>08.06.2005
не установлен</t>
  </si>
  <si>
    <t>3200</t>
  </si>
  <si>
    <t>3222</t>
  </si>
  <si>
    <t>ст.44 п.30</t>
  </si>
  <si>
    <t>не установлен
не установлен</t>
  </si>
  <si>
    <t>ст.10</t>
  </si>
  <si>
    <t>гл.XVIII ст.106-111</t>
  </si>
  <si>
    <t>21.10.2005
не установлен</t>
  </si>
  <si>
    <t>3224</t>
  </si>
  <si>
    <t>3228</t>
  </si>
  <si>
    <t>ст.5, ст.8, п.8</t>
  </si>
  <si>
    <t>23.12.1996
не установлен</t>
  </si>
  <si>
    <t>ст.10 ч.2;
ст.11;
ст.5 ч.2;
ст.8 ч.1 п.2</t>
  </si>
  <si>
    <t>ст.44 п.34</t>
  </si>
  <si>
    <t>гл.VII ст.45-50.3</t>
  </si>
  <si>
    <t>ст.5 п.2</t>
  </si>
  <si>
    <t>11.05.2022
не установлен</t>
  </si>
  <si>
    <t>21.01.2014
не установлен</t>
  </si>
  <si>
    <t>3236</t>
  </si>
  <si>
    <t>ст.44 п.49, 50</t>
  </si>
  <si>
    <t>гл.XX ст.117-122;
гл.XXIII ст.136-142</t>
  </si>
  <si>
    <t>ст.47 ч.8;
ст.65 ч.5</t>
  </si>
  <si>
    <t>ст.34 п.1;
ст.39</t>
  </si>
  <si>
    <t>10.10.2014
не установлен</t>
  </si>
  <si>
    <t>01.05.2010
не установлен</t>
  </si>
  <si>
    <t>3239</t>
  </si>
  <si>
    <t>ст.44 п.55</t>
  </si>
  <si>
    <t>гл.III ст.17-25;
гл.V ст.31-38</t>
  </si>
  <si>
    <t>ст.13</t>
  </si>
  <si>
    <t>18.03.2005
не установлен</t>
  </si>
  <si>
    <t>Расп. Администрации от 20.04.2016 № 980р "Об утверждении составов комиссии по делам несовершеннолетних и защите их прав Администрации муниципального образования "Город Архангельск" и комиссий по делам несовершеннолетних и защите их прав Октябрьского, Ломоносовского, Исакогорского и Цигломенского территориальных округов Администрации муниципального образования "Город Архангельск"</t>
  </si>
  <si>
    <t>20.04.2016
не установлен</t>
  </si>
  <si>
    <t>гл.X</t>
  </si>
  <si>
    <t>30.06.2003
не установлен</t>
  </si>
  <si>
    <t>22.03.2006
не установлен</t>
  </si>
  <si>
    <t>14.04.2023
не установлен</t>
  </si>
  <si>
    <t>3240</t>
  </si>
  <si>
    <t>ст.44 п.56</t>
  </si>
  <si>
    <t>гл.X ст.62-67</t>
  </si>
  <si>
    <t>10.02.2010
не установлен</t>
  </si>
  <si>
    <t>ст.4, ст.9</t>
  </si>
  <si>
    <t>14.11.2011
не установлен</t>
  </si>
  <si>
    <t>11.06.2015
не установлен</t>
  </si>
  <si>
    <t>3241</t>
  </si>
  <si>
    <t>ст.44 п.57, 58</t>
  </si>
  <si>
    <t>гл.XXI ст.123-128</t>
  </si>
  <si>
    <t>Осуществление на территории субъекта Российской Федерации государственной экспертизы условий труда, а также иных полномочий в сфере государственного управления охраной труда, не отнесенных к полномочиям федеральных органов исполнительной власти</t>
  </si>
  <si>
    <t>3251.1</t>
  </si>
  <si>
    <t>ст.44 п.84</t>
  </si>
  <si>
    <t>гл.IV ст.26-30</t>
  </si>
  <si>
    <t>ст.7, ст.8</t>
  </si>
  <si>
    <t>3265</t>
  </si>
  <si>
    <t>ст.44 п.117</t>
  </si>
  <si>
    <t>гл.XXII ст.129-135</t>
  </si>
  <si>
    <t>ст.20 п.1.1</t>
  </si>
  <si>
    <t>3272</t>
  </si>
  <si>
    <t>ст.44 п.129</t>
  </si>
  <si>
    <t>гл.XVII ст.101-105</t>
  </si>
  <si>
    <t>ст.20 ч.4</t>
  </si>
  <si>
    <t>ст.6 п.1 пп.7</t>
  </si>
  <si>
    <t>3289</t>
  </si>
  <si>
    <t>ст.3</t>
  </si>
  <si>
    <t>01.01.2003
не установлен</t>
  </si>
  <si>
    <t>гл.VI ст.39-44</t>
  </si>
  <si>
    <t>02.09.2014
не установлен</t>
  </si>
  <si>
    <t>3296</t>
  </si>
  <si>
    <t>ст.32 пп.8.1</t>
  </si>
  <si>
    <t>гл.XXVI ст.158-164</t>
  </si>
  <si>
    <t>04.10.2021
не установлен</t>
  </si>
  <si>
    <t>ст.3 п.4.3.1; п.4.3.2</t>
  </si>
  <si>
    <t>3400</t>
  </si>
  <si>
    <t>3401</t>
  </si>
  <si>
    <t>ст.44 п.27</t>
  </si>
  <si>
    <t>гл.XI ст.68-73</t>
  </si>
  <si>
    <t>3403</t>
  </si>
  <si>
    <t>3404</t>
  </si>
  <si>
    <t>Всего</t>
  </si>
  <si>
    <t>Составление и рассмотрение проекта бюджета городского округа, утверждение и исполнение бюджета городского округа, осуществление контроля за его исполнением, составление и утверждение отчета об исполнении бюджета городского округа</t>
  </si>
  <si>
    <t>Организация в границах городского округа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</si>
  <si>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Дорожная деятельность в отношении автомобильных дорог местного значения в границах городского округа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на автомобильном транспорте, городском наземном электрическом транспорте и в дорожном хозяйстве в границах городского округа, организация дорожного движения,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</si>
  <si>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Обеспечение проживающих в городском округе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</si>
  <si>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ФЗ от 06.10.2003 № 131-ФЗ
"Об общих принципах организации местного самоуправления в Российской Федерации"</t>
  </si>
  <si>
    <t>Cоздание условий для предоставления транспортных услуг населению и организация транспортного обслуживания населения в границах городского округа (в части водного транспорта)</t>
  </si>
  <si>
    <t>Cоздание условий для предоставления транспортных услуг населению и организация транспортного обслуживания населения в границах городского округа (в части автомобильного транспорта)</t>
  </si>
  <si>
    <t>Участие в профилактике терроризма и экстремизма, а также в минимизации и (или) ликвидации последствий проявлений терроризма и экстремизма в границах городского округа</t>
  </si>
  <si>
    <t>Участие в предупреждении и ликвидации последствий чрезвычайных ситуаций в границах городского округа</t>
  </si>
  <si>
    <t>Обеспечение первичных мер пожарной безопасности в границах городского округа</t>
  </si>
  <si>
    <t>Организация мероприятий по охране окружающей среды в границах городского округа</t>
  </si>
  <si>
    <t>Организация предоставления общедоступного и бесплатного дошкольного образования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создание условий для осуществления присмотра и ухода за детьми, содержания детей в муниципальных образовательных организациях</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</si>
  <si>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части начального общего, основного общего, среднего общего образования в муниципальных общеобразовательных организациях в городской местности)</t>
  </si>
  <si>
    <t>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t>
  </si>
  <si>
    <t>Осуществление в пределах своих полномочий мероприятий по обеспечению организации отдыха детей в каникулярное время, включая мероприятия по обеспечению безопасности их жизни и здоровья</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</si>
  <si>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создание условий для осуществления присмотра и ухода за детьми, содержания детей в муниципальных образовательных организациях (в части обеспечения деятельности прочих учреждений образования (централизованные бухгалтерии, межшкольные учебные комбинаты, хозяйственные эксплуатационные конторы и другие)</t>
  </si>
  <si>
    <t>Создание условий для обеспечения жителей городского округа услугами связи, общественного питания, торговли и бытового обслуживания</t>
  </si>
  <si>
    <t>Организация библиотечного обслуживания населения, комплектование и обеспечение сохранности библиотечных фондов библиотек городского округа</t>
  </si>
  <si>
    <t>Создание условий для организации досуга и обеспечения жителей городского округа услугами организаций культуры</t>
  </si>
  <si>
    <t>Обеспечение условий для развития на территории городского округа физической культуры, школьного спорта и массового спорта</t>
  </si>
  <si>
    <t>Организация проведения официальных физкультурно-оздоровительных и спортивных мероприятий городского округа</t>
  </si>
  <si>
    <t>Организация ритуальных услуг и содержание мест захоронения</t>
  </si>
  <si>
    <t>Организация благоустройства территории городского округа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</si>
  <si>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Утверждение генеральных планов городского округа, правил землепользования и застройки, утверждение подготовленной на основе генеральных планов городского округа документации по планировке территории, выдача градостроительного плана земельного участка, расположенного в границах  городского округа,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городского округа, утверждение местных нормативов градостроительного проектирования городского округа, ведение информационной системы обеспечения градостроительной деятельности, осуществляемой на территории городского округа, резервирование земель и изъятие земельных участков в границах городского округа для муниципальных нужд, осуществление муниципального земельного контроля в границах городского округа,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t>
  </si>
  <si>
    <t>Организация и осуществление мероприятий по территориальной обороне и гражданской обороне, защите населения и территории городского округа от чрезвычайных ситуаций природного и техногенного характера, включая поддержку в состоянии постоянной готовности к использованию систем оповещения населения об опасности, объектов гражданской обороны, создание и содержание в целях гражданской обороны запасов материально-технических, продовольственных, медицинских и иных средств</t>
  </si>
  <si>
    <t>Создание, содержание и организация деятельности аварийно-спасательных служб и (или) аварийно-спасательных формирований на территории городского округа</t>
  </si>
  <si>
    <t>Осуществление мероприятий по обеспечению безопасности людей на водных объектах, охране их жизни и здоровья</t>
  </si>
  <si>
    <t>Содействие развитию малого и среднего предпринимательства</t>
  </si>
  <si>
    <t>Оказание поддержки социально ориентированным некоммерческим организациям, благотворительной деятельности и добровольчеству</t>
  </si>
  <si>
    <t>Организация и осуществление мероприятий по работе с детьми и молодежью в городском округе</t>
  </si>
  <si>
    <t>Оказание поддержки гражданам и их объединениям, участвующим в охране общественного порядка, создание условий для деятельности народных дружин</t>
  </si>
  <si>
    <t>Организация в соответствии с федеральным законом выполнения комплексных кадастровых работ и утверждение карты-плана территории</t>
  </si>
  <si>
    <t>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</si>
  <si>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</si>
  <si>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Обслуживание муниципального долга без учета обслуживания долговых обязательств в части процентов, пеней и штрафных санкций по бюджетным кредитам, полученным из региональных и местных бюджетов</t>
  </si>
  <si>
    <t>Принятие устава муниципального образования и внесение в него изменений и дополнений, издание муниципальных правовых актов</t>
  </si>
  <si>
    <t>Создание муниципальных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 (в части общеотраслевых учреждений)</t>
  </si>
  <si>
    <t>Учреждение печатного средства массовой информации для опубликования муниципальных правовых актов, обсуждения проектов муниципальных правовых актов по вопросам местного значения, доведения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его общественной инфраструктуры и иной официальной информации</t>
  </si>
  <si>
    <t>Организация профессионального образования и дополнительного профессионального образования выборных должностных лиц местного самоуправления, членов выборных органов местного самоуправления, депутатов представительных органов муниципальных образований, муниципальных служащих и работников муниципальных учреждений, организация подготовки кадров для муниципальной службы в порядке, предусмотренном законодательством Российской Федерации об образовании и законодательством Российской Федерации о муниципальной службе</t>
  </si>
  <si>
    <t>Участие в осуществлении деятельности по опеке и попечительству</t>
  </si>
  <si>
    <t>Создание условий для развития туризма</t>
  </si>
  <si>
    <t>Осуществление мероприятий по отлову и содержанию безнадзорных животных, обитающих на территории городского округа</t>
  </si>
  <si>
    <t>Осуществление мероприятий в сфере профилактики правонарушений, предусмотренных Федеральным законом  от 23  июня 2016  г.   №  182-ФЗ "Об основах системы профилактики правонарушений в Российской Федерации"</t>
  </si>
  <si>
    <t>По реализации права устанавливать за счет местного бюджета дополнительные меры социальной поддержки и социальной помощи для отдельных категорий граждан вне зависимости от наличия в федеральных законах положений, устанавливающих указанное право, всего</t>
  </si>
  <si>
    <t>Оказание мер социальной поддержки граждан пожилого возраста и инвалидов,граждан, находящихся в трудной жизненной ситуации, малоимущих граждан</t>
  </si>
  <si>
    <t>Оказание мер социальной поддержки иных категорий граждан</t>
  </si>
  <si>
    <t>По реализации вопросов, не отнесенных к компетенции органов местного самоуправления других муниципальных образований, органов государственной власти и не исключенных из их компетенции федеральными законами и законами субъектов Российской Федерации, всего</t>
  </si>
  <si>
    <t>Субсидии гражданам на строительство и приобретение жилья</t>
  </si>
  <si>
    <t>Обеспечение равной доступности услуг общественного транспорта для категорий граждан, установленных  статьями  2  и 4 Федерального закона от 12 января 1995 года № 5-ФЗ "О ветеранах"</t>
  </si>
  <si>
    <t>Реализация прочих вопросов, не отнесенных к компетенции органов местного самоуправления других муниципальных образований, органов государственной власти и не исключенных из их компетенции федеральными законами и законами субъектов Российской Федерации</t>
  </si>
  <si>
    <t>За счет субвенций, предоставленных из федерального бюджета, всего</t>
  </si>
  <si>
    <t>По составлению списков кандидатов в присяжные заседатели</t>
  </si>
  <si>
    <t>За счет субвенций, предоставленных из бюджета субъекта Российской Федерации, всего</t>
  </si>
  <si>
    <t>На финансовое обеспечение получения дошкольного образования в частных дошкольных образовательных организациях, дошкольного, начального общего, основного общего, среднего общего образования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посредством предоставления указанным образовательным организациям субсидий на возмещение затрат,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указанными в подпункте 27 пункта 1 статьи 44 Федерального закона от 21 декабря 2021 года № 414-ФЗ "Об общих принципах организации публичной власти в субъектах Российской Федерации"</t>
  </si>
  <si>
    <t>Финансовое обеспечение получения дошкольного образования в частных дошкольных образовательных организациях, дошкольного, начального общего, основного общего, общего образования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посредством предоставления указанным образовательным организациям субсидий на возмещение затрат,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указанными в подпункте 27 пункта 1 статьи 44 Федерального закона от 21 декабря 2021 года № 414-ФЗ "Об общих принципах организации публичной власти в субъектах Российской Федерации"</t>
  </si>
  <si>
    <t>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</si>
  <si>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Организация оказания государственной социальной помощи в том числе на основании социального контракта, малоимущим семьям, малоимущим одиноко проживающим гражданам, реабилитированным лицам и лицам, признанным потрадавшими от политических репрессий, иным категориям граждан, которые по независящим от них причинам имеют среднедушевой доход ниже величины прожиточного минимума, установленного в соответствующем субъекте Российской Федерации, в том числе гражданам, находящимся в трудной жизненной ситуации; участие в обеспечении беспрепятсвенного доступа инвалидов к объектам социальной, инженереной и транспортной инфраструктур в пределах установленных полномочий (в части предоставления мер социальной льготным кагориям граждан)</t>
  </si>
  <si>
    <t>На определение перечня должностных лиц, уполномоченных составлять протоколы об административных правонарушениях, предусмотренных законами субъектов Российской Федерации, а в случая установленных федеральными законами, об административных правонарушениях, предусмотренных Кодексом Российской Федерации об административных правонарушениях, создание и организация деятельности административных комиссий, иных коллегиальных органов в целях привлечения к административной ответственности, предусмотренной законами субъектов Российской Федерации, создания и организации деятельности комиссий по делам несовршеннолетних и защите их прав</t>
  </si>
  <si>
    <t>На организацию и осуществление деятельности по опеке и попечительству, формирование и ведение регионального государственного банка данных о детях, оставшихся без попечения родителей</t>
  </si>
  <si>
    <t>На осуществление регионального государственного лицензионного контроля за осуществлением предпринимательской деятельности управления многоквартирными домами, регулирования отношений в сфере обеспечения проведения капитального ремонта общего имущества в многоквартирных домах</t>
  </si>
  <si>
    <t>На создание условий для развития торговой деятельности на территории субъекта Российской Федерации, в том числе проведение информационно-аналитического наблюдения за состоянием рынка определенного товара и осуществлением торговой деятельности на территории субъекта Российской Федерации, организация и осуществление мероприятий, содействующих развитию торговой деятельности на территории субъекта Российской Федерации</t>
  </si>
  <si>
    <t>Отдельные государственные полномочия, не переданные, но осуществляемые органами местного самоуправления за счет субвенций из бюджета субъекта Российской Федерации</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</si>
  <si>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общего образования в муниципальных общеобразовательных организациях в городской местности)</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</si>
  <si>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дошкольного образования в  муниципальных дошкольных образовательных организациях и муниципальных общеобразовательных организациях)</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</si>
  <si>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обеспечения дополнительного образования детей в муниципальных общеобразовательных организациях)</t>
  </si>
  <si>
    <t>Устав городского округа
"Город Архангельск"</t>
  </si>
  <si>
    <t>ФЗ от 21.12.2001 № 178-ФЗ
"О приватизации государственного и муниципального имущества"</t>
  </si>
  <si>
    <t>ФЗ от 25.02.1999 № 39-ФЗ
"Об инвестиционной деятельности в Российской Федерации, осуществляемой в форме капитальных вложений"</t>
  </si>
  <si>
    <t>ФЗ от 25.02.1999 № 39-ФЗ
"Об инвестиционной деятельности
в Российской Федерации, осуществляемой в форме капитальных вложений"</t>
  </si>
  <si>
    <t>Пост. мэрии от 24.09.2015 № 799
"Об утверждении Порядка финансового обеспечения владения, пользования и распоряжения муниципальным имуществом городского округа "Город Архангельск" и земельными участками, государственная собственность на которые не разграничена, расположенными на территории городского округа "Город Архангельск"</t>
  </si>
  <si>
    <t>Пост. Администрации от 17.10.2023 № 1676 "Об установлении в 2024 году дополнительной меры социальной поддержки отдельным категориям граждан"</t>
  </si>
  <si>
    <t>Пост. Администрации от 30.10.2023 № 1793 "Об утверждении Положения о порядке и условиях проведения конкурса "Лучший народный дружинник в городском округе "Город Архангельск"</t>
  </si>
  <si>
    <t>Пост. Администрации от 14.12.2021 № 2534 "Об осуществлении государственных полномочий по предоставлению лицам, являющимся собственниками жилых помещений в многоквартирных домах, расположенных на территории городского округа "Город Архангельск" и признанных в установленном порядке аварийными и подлежащими сносу или реконструкции, дополнительных мер поддержки по обеспечению жилыми помещениями в форме субсидии"</t>
  </si>
  <si>
    <t>Пост.мэрии от 16.06.2014 № 478
"Об установлении расходных обязательств муниципального образования "Город Архангельск" в области дорожной деятельности"</t>
  </si>
  <si>
    <t>Пост.мэрии от 16.06.2014 № 476
"Об установлении расходных обязательств городского округа "Город Архангельск"
в области жилищного хозяйства"</t>
  </si>
  <si>
    <t>Расп. мэра от 27.06.2008 № 109р
"Об управлении жилищным фондом муниципального образования
"Город Архангельск"</t>
  </si>
  <si>
    <t>Пост. Правительства Архангельской области от 08.10.2013 № 460-пп "Порядок предоставления из областного бюджета субсидий бюджетам муниципальных районов Архангельской области на софинансирование расходов по созданию условий для обеспечения поселений услугами торговли, бюджетам муниципальных округов Архангельской области на софинансирование расходов по созданию условий для обеспечения жителей муниципальных округов Архангельской области услугами торговли и бюджетам городских округов Архангельской области на софинансирование расходов по созданию условий для обеспечения жителей городских округов Архангельской области услугами торговли"</t>
  </si>
  <si>
    <t>Пост. Правительства Архангельской области от 11.10.2013 № 479-пп "Положение о порядке проведения конкурса на предоставление субсидий бюджетам муниципальных районов, муниципальных и городских округов Архангельской области на проведение комплексных кадастровых работ"</t>
  </si>
  <si>
    <t>Пост. Правительства Российской Федерации от 23.05.2005 № 320 "Об утверждении Правил финансового обеспечения переданных исполнительно-распорядительным органам муниципальных образований государственных полномочий по составлению списков кандидатов в присяжные заседатели федеральных судов общей юрисдикции в Российской Федерации"</t>
  </si>
  <si>
    <t>Пост. Правительства Архангельской области от 21.08.2014 № 334-пп "Об утверждении Порядка предоставления и расходования субвенций бюджетам муниципальных районов и городских округов Архангельской области на осуществление государственных полномочий по регистрации и учету граждан, имеющих право на получение жилищных субсидий в связи с переселением из районов Крайнего Севера и приравненных к ним местностей"</t>
  </si>
  <si>
    <t>Пост. Правительства Российской Федерации от 28.01.2006 № 47
"Об утверждении Положения
о признании помещения жилым помещением, жилого помещения непригодным для проживания, многоквартирного дома аварийным и подлежащим сносу или реконструкции, садового дома жилым домом и жилого дома садовым домом"</t>
  </si>
  <si>
    <t>Указ Президента Российской Федерации от 07.05.2018 № 204
"О национальных целях и стратегических задачах развития Российской Федерации на период
до 2024 года"</t>
  </si>
  <si>
    <t>Пост. мэрии от 26.06.2015 № 562
"О создании муниципального учреждения муниципального образования
"Город Архангельск" "Информационно-расчетный центр" (тип учреждения - казенное) путем изменения типа существующего муниципального учреждения муниципального образования "Город Архангельск" "Информационно-расчетный центр" (тип учреждения - бюджетное)"</t>
  </si>
  <si>
    <t>ФЗ от 06.10.2003 № 131-ФЗ
"Об общих принципах организации местного самоуправления
в Российской Федерации"</t>
  </si>
  <si>
    <t>ФЗ от 13.07.2015 № 220-ФЗ
"Об организации регулярных перевозок пассажиров и багажа автомобильным транспортом и городским наземным электрическим транспортом в Российской Федерации и о внесении изменений
в отдельные законодательные акты Российской Федерации"</t>
  </si>
  <si>
    <t>ОЗ от 02.07.2018 № 655-45-ОЗ
"Об организации транспортного обслуживания населения водным транспортом общего пользования
в Архангельской области"</t>
  </si>
  <si>
    <t>ОЗ от 30.05.2014 № 130-8-ОЗ
"Об организации транспортного обслуживания населения автомобильным транспортом общего пользования в Архангельской области"</t>
  </si>
  <si>
    <t>Пост.мэрии от 16.06.2014 № 477
"Об установлении расходных обязательств городского округа "Город Архангельск"
в сфере транспорта"</t>
  </si>
  <si>
    <t>Пост. Администрации от 23.10.2020 № 1727 "Об установлении расходных обязательств муниципального образования
"Город Архангельск" в области противодействия терроризму"</t>
  </si>
  <si>
    <t>ФЗ от 06.03.2006 № 35-ФЗ
"О противодействии терроризму"</t>
  </si>
  <si>
    <t>ФЗ от 21.12.1994 № 68-ФЗ
"О защите населения и территорий от чрезвычайных ситуаций природного и техногенного характера"</t>
  </si>
  <si>
    <t>Реш.Арх.гор.Совета от 14.02.2007 № 348
"О создании муниципального учреждения "Городской центр гражданской защиты"</t>
  </si>
  <si>
    <t>Расп. мэра от 26.01.2012 № 125р
"Об утверждении Порядка финансового обеспечения основных мероприятий городского округа "Город Архангельск"
в области гражданской обороны, предупреждения и ликвидации чрезвычайных ситуаций, обеспечения безопасности людей на водных объектах"</t>
  </si>
  <si>
    <t>ОЗ от 20.09.2005 № 86-5-ОЗ
"О пожарной безопасности
в Архангельской области"</t>
  </si>
  <si>
    <t>ФЗ от 21.12.1994 № 69-ФЗ
"О пожарной безопасности"</t>
  </si>
  <si>
    <t>ФЗ от 10.01.2002 № 7-ФЗ
"Об охране окружающей среды"</t>
  </si>
  <si>
    <t>ОЗ от 23.06.2005 № 66-4-ОЗ
"Об охране окружающей среды
на территории Архангельской области"</t>
  </si>
  <si>
    <t>Пост. Администрации от 10.10.2022 № 1814 "Об установлении расходных обязательств городского округа "Город Архангельск"
в области охраны окружающей среды"</t>
  </si>
  <si>
    <t>ФЗ от 29.12.2012 № 273-ФЗ
"Об образовании в Российской Федерации"</t>
  </si>
  <si>
    <t>Пост. Администрации от 17.10.2018 № 1271 "Об установлении расходных обязательств городского округа "Город Архангельск"
по реализации муниципальными учреждениями городского округа "Город Архангельск" образовательных программ"</t>
  </si>
  <si>
    <t>Пост. Администрации от 17.10.2018 № 1271 "Об установлении расходных обязательств городского округа "Город Архангельск"
по реализации муниципальными учреждениями городского округа
"Город Архангельск"
образовательных программ"</t>
  </si>
  <si>
    <t>Бюджетный кодекс
Российской Федерации</t>
  </si>
  <si>
    <t>ФЗ от 25.10.2001 № 136-ФЗ
"Земельный кодекс
Российской Федерации"</t>
  </si>
  <si>
    <t>ФЗ от 29.12.2004 № 188-ФЗ "Жилищный кодекс
Российской Федерации"</t>
  </si>
  <si>
    <t>ОЗ от 02.07.2013 № 712-41-ОЗ
"Об образовании в Архангельской области"</t>
  </si>
  <si>
    <t>ОЗ от 29.11.2005 № 119-7-ОЗ
"О социальной поддержке инвалидов
в Архангельской области"</t>
  </si>
  <si>
    <t>ФЗ от 24.11.1995 № 181-ФЗ
"О социальной защите инвалидов
в Российской Федерации"</t>
  </si>
  <si>
    <t>Пост. мэрии от 24.02.2011 № 76
"О выплате молодым специалистам из числа педагогических работников муниципальных образовательных учреждений городского округа "Город Архангельск", находящихся
в ведении департамента образования Администрация городского округа
"Город Архангельск"</t>
  </si>
  <si>
    <t>Реш.Арх.гор.Думы от 22.09.2021 № 432
"О реализации инициативных проектов
на территории городского округа
"Город Архангельск"</t>
  </si>
  <si>
    <t>ФЗ от 29.12.2012 № 273-ФЗ
"Об образовании
в Российской Федерации"</t>
  </si>
  <si>
    <t>Пост. Администрации от 17.10.2018 № 1271 "Об установлении расходных обязательств городского округа "Город Архангельск"
по реализации муниципальными учреждениями
городского округа "Город Архангельск" образовательных программ"</t>
  </si>
  <si>
    <t>ОЗ от 22.06.2005 № 52-4-ОЗ
"О мерах социальной поддержки отдельных категорий квалифицированных специалистов, проживающих и работающих в сельских населенных пунктах, рабочих поселках (поселках городского типа)"</t>
  </si>
  <si>
    <t>Указ Президента Российской Федерации от 21.07.2020 № 474
"О национальных целях развития Российской Федерации на период
до 2030 года"</t>
  </si>
  <si>
    <t>ФЗ от 24.07.1998 № 124-ФЗ
"Об основных гарантиях прав ребенка в Российской Федерации"</t>
  </si>
  <si>
    <t>Пост.мэрии от 18.09.2013 № 608
"Об осуществлении подвоза учащихся муниципальных учреждений городского округа "Город Архангельск", реализующих основные общеобразовательные программы"</t>
  </si>
  <si>
    <t>Пост. мэрии от 24.02.2011 № 76 "О выплате молодым специалистам из числа педагогических работников муниципальных образовательных учреждений городского округа "Город Архангельск", находящихся
в ведении департамента образования Администрация городского округа
"Город Архангельск"</t>
  </si>
  <si>
    <t>ОЗ от 21.01.1999 № 108-20-ОЗ
"О политике в сфере культуры Архангельской области и в сфере нематериального этнокультурного достояния Российской Федерации на территории Архангельской области"</t>
  </si>
  <si>
    <t>ОЗ от 21.01.1999 № 108-20-ОЗ
"О политике в сфере культуры Архангельской области и в сфере нематериального этнокультурного достояния Российской Федерации
на территории Архангельской области"</t>
  </si>
  <si>
    <t>Пост.мэрии от 23.09.2013 № 619
"О премиях Администрации городского округа "Город Архангельск" лучшим педагогическим работникам муниципальных образовательных учреждений городского округа "Город Архангельск", находящихся
в ведении управления культуры Администрации городского округа
"Город Архангельск"</t>
  </si>
  <si>
    <t>ОЗ от 30.09.2011 № 326-24-ОЗ
"Об организации и обеспечении отдыха, оздоровления и занятости детей"</t>
  </si>
  <si>
    <t>Пост. Правительства Архангельской области от 21.02.2017 № 85-пп
"О мерах по реализации областного закона "Об организации и обеспечении отдыха, оздоровления и занятости детей"</t>
  </si>
  <si>
    <t>Пост. мэрии от 30.12.2011 № 679
"Об организации деятельности территориальной психолого-медико-педагогической комиссии городского округа "Город Архангельск"</t>
  </si>
  <si>
    <t>Пост. мэрии от 07.11.2013 № 811
"Об утверждении Положения
об осуществлении мониторинга системы образования муниципального образования "Город Архангельск"</t>
  </si>
  <si>
    <t>Пост. Администрации от 26.10.2018 № 1311 "Об установлении расходных обязательств городского округа "Город Архангельск"
по оказанию муниципальным бюджетным учреждением городского округа "Город Архангельск" "Городской центр экспертизы, мониторинга, психолого-педагогического и информационно-методического сопровождения "Леда" психолого-педагогической помощи"</t>
  </si>
  <si>
    <t>ОЗ от 24.09.2010 № 203-15-ОЗ
"О предоставлении из областного бюджета субсидий местным бюджетам муниципальных районов Архангельской области на софинансирование расходов по созданию условий для обеспечения поселений услугами торговли, местным бюджетам муниципальных округов Архангельской области на софинансирование расходов по созданию условий для обеспечения жителей муниципальных округов Архангельской области услугами торговли и местным бюджетам городских округов Архангельской области на софинансирование расходов по созданию условий для обеспечения жителей городских округов Архангельской области услугами торговли"</t>
  </si>
  <si>
    <t>ФЗ от 28.12.2009 № 381-ФЗ
"Об основах государственного регулирования торговой деятельности в Российской Федерации"</t>
  </si>
  <si>
    <t>Реш.Арх.гор.Думы от 20.06.2012 № 462
"О создании условий для обеспечения жителей островных территорий городского округа "Город Архангельск" услугами торговли"</t>
  </si>
  <si>
    <t>ОЗ от 10.11.2005 № 109-6-ОЗ
"О библиотеках и библиотечном деле
в Архангельской области"</t>
  </si>
  <si>
    <t>Устав городского округ
 "Город Архангельск"</t>
  </si>
  <si>
    <t>Пост. мэра от 20.07.2005 № 130
"Об утверждении Положения
о муниципальном учреждении культуры клубного типа в муниципальном образовании "Город Архангельск"</t>
  </si>
  <si>
    <t>Пост. мэра от 29.11.2012 № 474
"О премии Главы городского округа "Город Архангельск" лучшим руководителям и работникам муниципальных учреждений городского округа "Город Архангельск", находящихся в ведении управления культуры Администрации городского округа
"Город Архангельск"</t>
  </si>
  <si>
    <t>ОЗ от 19.10.2006 № 250-внеоч.-ОЗ
"О физической культуре и спорте в Архангельской области"</t>
  </si>
  <si>
    <t>ФЗ от 04.12.2007 № 329-ФЗ
"О физической культуре и спорте
в Российской Федерации"</t>
  </si>
  <si>
    <t>ФЗ от 12.01.1996 № 8-ФЗ
"О погребении и похоронном деле"</t>
  </si>
  <si>
    <t>Пост. мэрии от 06.05.2010 № 232
"Об утверждении Положения о конкурсе "Лучший Архангельский дворик"</t>
  </si>
  <si>
    <t>ФЗ от 12.02.1998 № 28-ФЗ
"О гражданской обороне"</t>
  </si>
  <si>
    <t>ОЗ от 20.09.2005 № 85-5-ОЗ
"О компетенции органов государственной власти Архангельской области, органов местного самоуправления муниципальных образований Архангельской области и организаций в области защиты населения и территорий от чрезвычайных ситуаций природного и техногенного характера, гражданской обороны, обеспечения вызова экстренных оперативных служб по единому номеру "112"</t>
  </si>
  <si>
    <t>ФЗ от 22.08.1995 № 151-ФЗ
"Об аварийно-спасательных службах и статусе спасателей"</t>
  </si>
  <si>
    <t>ФЗ от 24.07.2007 № 209-ФЗ
"О развитии малого и среднего предпринимательства в Российской Федерации"</t>
  </si>
  <si>
    <t>ОЗ от 29.10.2010 № 209-16-ОЗ
"О развитии малого и среднего предпринимательства в Архангельской области"</t>
  </si>
  <si>
    <t>Пост.мэрии от 09.07.2014 № 573
"Об установлении расходных обязательств по содействию развитию малого и среднего предпринимательства в городском округе "Город Архангельск"</t>
  </si>
  <si>
    <t>ФЗ от 12.01.1996 № 7-ФЗ
"О некоммерческих организациях"</t>
  </si>
  <si>
    <t>ОЗ от 22.02.2013 № 613-37-ОЗ
"О государственной поддержке территориального общественного самоуправления в Архангельской области"</t>
  </si>
  <si>
    <t>ОЗ от 27.04.2011 № 281-21-ОЗ
"О взаимодействии органов государственной власти Архангельской области и некоммерческих организаций"</t>
  </si>
  <si>
    <t>Реш.Арх.гор.Думы от 10.04.2013 № 555
"Об утверждении Положения об условиях и порядке выделения средств из городского бюджета для осуществления территориального общественного самоуправления"</t>
  </si>
  <si>
    <t>Пост.мэрии от 05.11.2014 № 921
"О молодежной политике в городском округе "Город Архангельск"</t>
  </si>
  <si>
    <t>Пост. мэрии от 24.07.2012 № 216
"О премиях имени М.В.Ломоносова Администрации  городского округа
"Город Архангельск"</t>
  </si>
  <si>
    <t>ОЗ от 20.09.2005 № 83-5-ОЗ
"О молодежной политике и государственной поддержке российского движения детей и молодежи в Архангельской области"</t>
  </si>
  <si>
    <t>Пост. Администрации от 22.10.2021 № 2140 "О премии Главы городского округа "Город Архангельск" лауреатам ежегодного фестиваля молодежи городов-героев, городов воинской славы и городов трудовой доблести России "Помним. Гордимся. Верим"</t>
  </si>
  <si>
    <t>Пост. Администрации от 18.10.2021 № 2092 "О премии Главы городского округа "Город Архангельск" лауреатам ежегодного городского конкурса в сфере реализации молодежной политики на территории городского округа "Город Архангельск" "Время молодых"</t>
  </si>
  <si>
    <t>ФЗ от 02.04.2014 № 44-ФЗ
"Об участии граждан в охране общественного порядка"</t>
  </si>
  <si>
    <t>ОЗ от 26.09.2014 № 171-10-ОЗ
"О поддержке граждан и их объединений, участвующих в охране общественного порядка на территории Архангельской области"</t>
  </si>
  <si>
    <t>Реш. Арх. гор. Думы от 16.03.2016 № 336
"О создании штаба народных дружин городского округа "Город Архангельск"</t>
  </si>
  <si>
    <t>Пост. Администрации от 26.12.2016 № 1482
"Об установлении расходных обязательств городского округа "Город Архангельск"
по оказанию поддержки гражданам и их объединениям, участвующим в охране общественного порядка, созданию условий для деятельности народных дружин"</t>
  </si>
  <si>
    <t>ФЗ от 24.07.2007 № 221-ФЗ
"О кадастровой деятельности"</t>
  </si>
  <si>
    <t>Пост.мэра от 18.02.2014 № 120
"Об утверждении Положения о департаменте муниципального имущества Администрации городского округа
"Город Архангельск"</t>
  </si>
  <si>
    <t>ОЗ от 24.06.2009 № 37-4-ОЗ
"О гарантиях осуществления полномочий лиц, замещающих отдельные муниципальные должности муниципальных образований Архангельской области"</t>
  </si>
  <si>
    <t>ФЗ от 02.03.2007 № 25-ФЗ
"О муниципальной службе в Российской Федерации"</t>
  </si>
  <si>
    <t>ОЗ от 29.10.2008 № 578-30-ОЗ
"Об организации и осуществлении деятельности по опеке и попечительству в Архангельской области"</t>
  </si>
  <si>
    <t>Реш.Арх.гор.Думы от 16.03.2016 № 328
"Об учреждении администрации Октябрьского территориального округа Администрации городского округа "Город Архангельск" в форме муниципального казенного учреждения и утверждении Положения об администрации Октябрьского территориального округа администрации городского округа "Город Архангельск"</t>
  </si>
  <si>
    <t>ФЗ от 07.02.2011 № 6-ФЗ
"Об общих принципах организации и деятельности контрольно-счетных органов субъектов Российской  Федерации и муниципальных образований"</t>
  </si>
  <si>
    <t>Пост. мэра от 29.11.2011 № 569
"Об утверждении Положения о департаменте финансов Администрации городского округа "Город Архангельск"</t>
  </si>
  <si>
    <t>Пост. мэра от 31.12.2013 № 1040
"Об утверждении Положения о департаменте образования Администрации городского округа "Город Архангельск"</t>
  </si>
  <si>
    <t>Пост.мэра от 07.02.2014 № 83
"Об утверждении Положения об управлении по физической культуре и спорту Администрации городского округа
"Город Архангельск"</t>
  </si>
  <si>
    <t>Реш. Арх. гор. Думы от 16.03.2016 № 331 "Об учреждении администрации Маймаксанского территориального округа администрации городского округа "Город Архангельск" в форме муниципального казенного учреждения и утверждении Положения об администрации Маймаксанского территориального округа администрации городского округа
"Город Архангельск"</t>
  </si>
  <si>
    <t>Реш. Арх.гор.Думы от 16.03.2016 № 334
"Об учреждении администрации Соломбальского территориального округа администрации городского округа "Город Архангельск" в форме муниципального казенного учреждения и утверждении Положения об администрации Соломбальского территориального округа администрации городского округа
"Город Архангельск"</t>
  </si>
  <si>
    <t>Реш.Арх.гор.Думы от 16.03.2016 № 332
"Об учреждении администрации территориального округа Майская горка администрации городского округа "Город Архангельск" в форме муниципального казенного учреждения и утверждении Положения об администрации территориального округа Майская горка администрации городского округа
"Город Архангельск"</t>
  </si>
  <si>
    <t>Реш.Арх.гор.Думы от 16.03.2016 № 333
"Об учреждении администрации Северного территориального округа администрации городского округа "Город Архангельск" в форме муниципального казенного учреждения и утверждении Положения об администрации Северного территориального округа администрации городского округа "Город Архангельск"</t>
  </si>
  <si>
    <t>Реш.Арх.гор.Думы от 16.03.2016 № 333
"Об учреждении администрации Северного территориального округа администрации городского округа "Город Архангельск"
в форме муниципального казенного учреждения и утверждении Положения
об администрации Северного территориального округа администрации городского округа "Город Архангельск"</t>
  </si>
  <si>
    <t>Реш.Арх.гор.Думы от 17.02.2016 № 312
"Об учреждении департамента городского хозяйства администрации городского округа "Город Архангельск" в форме муниципального казенного учреждения и утверждении Положения о департаменте городского хозяйства администрации городского округа "Город Архангельск"</t>
  </si>
  <si>
    <t>Реш.Арх.гор.Думы от 21.09.2016 № 389
"О реорганизации департамента городского хозяйства Администрации муниципального образования "Город Архангельск" и учреждении департамента транспорта, строительства и городской инфраструктуры Администрации городского округа
"Город Архангельск"</t>
  </si>
  <si>
    <t>Реш. Арх.гор.Думы от 16.03.2016 № 335
"Об учреждении администрации Исакогорского и Цигломенского территориальных округов администрации городского округа "Город Архангельск"
в форме муниципального казенного учреждения и утверждении Положения об администрации Исакогорского и Цигломенского территориальных округов администрации городского округа
"Город Архангельск"</t>
  </si>
  <si>
    <t>Реш.Арх.гор.Думы от 16.03.2016 № 329
"Об учреждении администрации Ломоносовского территориального округа администрации городского округа "Город Архангельск" в форме муниципального казенного учреждения и утверждении Положения об администрации Ломоносовского территориального округа администрации городского округа "Город Архангельск"</t>
  </si>
  <si>
    <t>Реш.Арх.гор.Думы от 16.03.2016 № 329
"Об учреждении администрации Ломоносовского территориального округа администрации городского округа "Город Архангельск" в форме муниципального казенного учреждения и утверждении Положения об администрации Ломоносовского территориального округа администрации городского округа
"Город Архангельск"</t>
  </si>
  <si>
    <t>Реш.Арх.гор.Думы от 16.03.2016 № 330
"Об учреждении администрации территориального округа Варавино-Фактория администрации городского округа "Город Архангельск" в форме муниципального казенного учреждения и утверждении Положения об администрации территориального округа Варавино-Фактория администрации городского округа "Город Архангельск"</t>
  </si>
  <si>
    <t>Реш.Арх.гор.Думы от 25.11.2015 № 291
"Об утверждении Положения об Администрации городского округа
"Город Архангельск"</t>
  </si>
  <si>
    <t>Пост.мэра от 12.02.2014 № 108
"Об утверждении Положения  об управлении по вопросам семьи, опеки и попечительства Администрации городского округа "Город Архангельск"</t>
  </si>
  <si>
    <t>Пост. мэра от 07.03.2003 № 57
"Об утверждении Положения о порядке проведения конкурса "Лучший муниципальный служащий Администрации городского округа "Город Архангельск"</t>
  </si>
  <si>
    <t>Пост. мэра от 20.01.2005 № 7
"Об утверждении Положения об управлении культуры Администрации городского округа "Город Архангельск""</t>
  </si>
  <si>
    <t>Реш.Арх.гор.Совета от 21.06.2007 № 462
"О вступлении муниципального образования "Город Архангельск" в Ассоциацию "Совет муниципальных образований Архангельской области"</t>
  </si>
  <si>
    <t>Реш.Арх.гор.Думы от 25.04.2012 № 420
"Об утверждении Положения о контрольно-счетной палате городского округа "Город Архангельск", структуры и штатной численности контрольно-счетной палаты городского округа "Город Архангельск"</t>
  </si>
  <si>
    <t>Реш.Арх.гор.Думы от 26.06.2014 № 133
"О вступлении муниципального образования "Город Архангельск" в Союз городов воинской славы"</t>
  </si>
  <si>
    <t>Реш.Арх.гор.Думы от 22.04.2015 № 231
"О вступлении муниципального образования "Город Архангельск" в Некоммерческую организацию "Ассоциация "Арктические муниципалитеты"</t>
  </si>
  <si>
    <t>Договор от 27.02.1998 № б/н 
"Об образовании Союза городов Центра и Северо-Запада России"</t>
  </si>
  <si>
    <t>Соглашение от 13.03.1991 № б/н
"О создании Союза Российских городов (центров национальных и региональных образований)"</t>
  </si>
  <si>
    <t>Соглашение от 25.06.2014 № б/н
"О сотрудничестве между мэрией города Архангельска и автономной некоммерческой организацией "Стратегическое партнерство по экономическому и социальному развитию Северо-Западного федерального округа"</t>
  </si>
  <si>
    <t>Реш.Арх.гор.Совета от 24.08.1993 № 189
"О вступении в члены "Ломоносовского фонда"</t>
  </si>
  <si>
    <t>ФЗ от 02.03.2007 № 25-ФЗ
"О муниципальной службе
в Российской Федерации"</t>
  </si>
  <si>
    <t>Реш. Арх.гор.Думы от 16.03.2016 № 335
"Об учреждении администрации Исакогорского и Цигломенского территориальных округов администрации городского округа "Город Архангельск" в форме муниципального казенного учреждения и утверждении Положения об администрации Исакогорского и Цигломенского территориальных округов администрации городского округа
"Город Архангельск"</t>
  </si>
  <si>
    <t>Реш.Арх.гор.Думы от 17.10.2012 № 490
"О гарантиях осуществления полномочий депутатов Архангельской городской Думы, выборных должностных лиц  местного самоуправления городского округа
"Город Архангельск"</t>
  </si>
  <si>
    <t>Устав городского округа 
"Город Архангельск"</t>
  </si>
  <si>
    <t>Пост. мэра от 04.07.1996 № 130
"О создании муниципального учреждения "Хозяйственная служба"</t>
  </si>
  <si>
    <t>Реш.Арх.гор.Совета от 27.10.2005 № 56
"Об официальном опубликовании нормативных правовых актов
Архангельской городской Думы"</t>
  </si>
  <si>
    <t>Пост. мэра от 14.12.2010 № 531
"Об официальном опубликовании муниципальных нормативных правовых актов Главы городского округа
"Город Архангельск"</t>
  </si>
  <si>
    <t>Пост. мэрии от 21.05.2013 № 347
"Об официальном опубликовании проекта городского бюджета, решения об утверждении городского бюджета, годового отчета о его исполнении, ежеквартальных сведений о ходе исполнения городского бюджета и о численности муниципальных служащих органов местного самоуправления, работников муниципальных учреждений муниципального образования "Город Архангельск" с указанием фактических расходов на оплату их труда"</t>
  </si>
  <si>
    <t>Пост. мэра от 25.02.2010 № 93
"Об утверждении Положения о порядке установления и выплаты пенсии за выслугу лет лицам, замещавшим муниципальные должности, а также лицам, замещавшим должности муниципальной службы, в городском округе "Город Архангельск"</t>
  </si>
  <si>
    <t>ФЗ от 24.04.2008 № 48-ФЗ
"Об опеке и попечительстве"</t>
  </si>
  <si>
    <t>Реш.Арх.гор.Совета от 30.09.2009 № 932
"О мерах социальной поддержки детей, переданных на воспитание под опеку (попечительство) и в приемные семьи"</t>
  </si>
  <si>
    <t>ФЗ от 23.06.2016 № 182-ФЗ
"Об основах системы профилактики правонарушений в Российской Федерации"</t>
  </si>
  <si>
    <t>ФЗ от 24.06.1999 № 120-ФЗ
"Об основах системы профилактики безнадзорности и правонарушений несовершеннолетних"</t>
  </si>
  <si>
    <t>Реш.Арх.гор.Думы от 17.10.2012 № 482
"Об установлении дополнительной меры социальной поддержки членам семей погибших (умерших) в горячих точках и при исполнении служебных обязанностей военнослужащих"</t>
  </si>
  <si>
    <t>Пост.мэрии от 14.02.2014 № 111
"О внесении части платы за содержание жилых помещений муниципального жилищного фонда муниципального образования "Город Архангельск"</t>
  </si>
  <si>
    <t>ФЗ от 06.10.2003 № 131-ФЗ 
"Об общих принципах организации местного самоуправления в Российской Федерации"</t>
  </si>
  <si>
    <t>ФЗ от 12.01.1995 № 5-ФЗ 
"О ветеранах"</t>
  </si>
  <si>
    <t>ФЗ от 20.08.2004 № 113-ФЗ
"О присяжных заседателях федеральных судов общей юрисдикции в Российской Федерации"</t>
  </si>
  <si>
    <t>Пост. Правительства Архангельской области от 18.07.2017 № 264-пп
"О составлении списков и запасных списков кандидатов в присяжные заседатели муниципальных образований Архангельской области"</t>
  </si>
  <si>
    <t>Пост.мэрии от 07.02.2012 № 66
"Об осуществлении государственных полномочий по составлению (изменению) списков кандидатов в присяжные заседатели федеральных судов общей юрисдикции
в Российской Федерации"</t>
  </si>
  <si>
    <t>ФЗ от 21.12.2021 № 414-ФЗ
"Об общих принципах организации публичной власти в субъектах Российской Федерации"</t>
  </si>
  <si>
    <t>ОЗ от 20.09.2005 № 84-5-ОЗ
"О наделении органов местного самоуправления муниципальных образований Архангельской области отдельными государственными полномочиями"</t>
  </si>
  <si>
    <t>Пост. Правительства Архангельской области от 11.01.2011 № 2-пп
"Об утверждении порядков предоставления и расходования субвенций бюджетам муниципальных образований Архангельской области
в сфере образования"</t>
  </si>
  <si>
    <t>Пост.мэрии от 05.11.2014 № 920
"Об осуществлении отдельных  государственных полномочий"</t>
  </si>
  <si>
    <t>ФЗ от 21.12.1996 № 159-ФЗ
"О дополнительных гарантиях по социальной поддержке детей-сирот и детей, оставшихся без попечения родителей"</t>
  </si>
  <si>
    <t>ОЗ от 17.12.2012 № 591-36-ОЗ
"О социальной поддержке детей-сирот и детей, оставшихся без попечения родителей, лиц из числа детей-сирот и детей, оставшихся без попечения родителей, в Архангельской области"</t>
  </si>
  <si>
    <t>Пост. Правительства Архангельской области от 05.05.2022 № 285-пп
"Об утверждении Порядка предоставления лицам, которые относились к категориям детей-сирот и детей, оставшихся без попечения родителей, лиц из числа детей-сирот и детей, оставшихся без попечения родителей, и достигли возраста 23 лет, дополнительной меры социальной поддержки в виде государственного жилищного сертификата Архангельской области"</t>
  </si>
  <si>
    <t>Пост. Правительства Архангельской области от 14.01.2014 № 1-пп
"Об утверждении порядка предоставления и расходования субвенций из областного бюджета бюджетам муниципальных образований Архангельской области на осуществление государственных полномочий по предоставлению жилых помещений специализированного жилищного фонда детям-сиротам и детям, оставшимся без попечения родителей, лицам из числа детей-сирот и детей, оставшихся без попечения родителей, не обеспеченным жилыми помещениями"</t>
  </si>
  <si>
    <t>Пост.мэрии от 05.11.2014 № 922
"О компенсации платы, взимаемой с родителей (иных законных представителей) за присмотр и уход за детьми в образовательных организациях, реализующих образовательную программу дошкольного образования"</t>
  </si>
  <si>
    <t>Пост.мэрии от 10.10.2014 № 822 
"О компенсации расходов на оплату жилых помещений, отопления и освещения педагогическим работникам муниципальных образовательных учреждений городского округа "Город Архангельск" в сельских населенных пунктах, рабочих поселках (поселках городского типа)"</t>
  </si>
  <si>
    <t>Пост. Правительства Архангельской области от 30.03.2010 № 79-пп 
"Об утверждении Порядка предоставления мер социальной поддержки педагогическим работникам государственных образовательных организаций Архангельской области и муниципальных образовательных организаций муниципальных образований Архангельской области, государственных организаций Архангельской области для детей-сирот и детей, оставшихся без попечения родителей, и государственных медицинских организаций Архангельской области в сельских населенных пунктах, рабочих поселках (поселках городского типа) Архангельской области"</t>
  </si>
  <si>
    <t>Пост. мэрии от 31.12.2010 № 609
"Об осуществлении отдельных государственных полномочий Архангельской области в сфере охраны труда, по созданию комиссий по делам несовершеннолетних и защите их прав, в сфере административных правонарушений, по регистрации и учету граждан, имеющих право на получение жилищных субсидий в связи с переселением из районов Крайнего Севера и приравненных к ним местностей, в сфере осуществления лицензионного контроля в отношении юридических лиц или индивидуальных предпринимателей, осуществляющих предпринимательскую деятельность по управлению многоквартирными домами на основании лицензии"</t>
  </si>
  <si>
    <t>ОЗ от 02.03.2005 № 4-2-ОЗ
"О комиссиях по делам несовершеннолетних и защите их прав"</t>
  </si>
  <si>
    <t>ОЗ от 03.06.2003 № 172-22-ОЗ
"Об административных правонарушениях"</t>
  </si>
  <si>
    <t>Владение, пользование и Расп. имуществом, находящимся в муниципальной собственности городского округа</t>
  </si>
  <si>
    <t>Пост. мэра от 10.02.2010 № 59
"Об утверждении Положения об осуществлении передаваемых государственных полномочий по организации и осуществлению деятельности по опеке и попечительству"</t>
  </si>
  <si>
    <t>ОЗ от 19.11.2010 № 226-17-ОЗ
"О профессиональной опеке над недееспособными гражданами в Архангельской области"</t>
  </si>
  <si>
    <t>Пост. Правительства Архангельской области от 02.06.2015 № 207-пп
"Об утверждении административного регламента предоставления государственной услуги по постановке на учет граждан, выразивших желание стать опекунами (попечителями), и передаче под опеку (попечительство) совершеннолетних недееспособных или не полностью дееспособных граждан в Архангельской области"</t>
  </si>
  <si>
    <t>Пост. Правительства Архангельской области от 21.02.2017 № 85-пп 
"О мерах по реализации областного закона "Об организации и обеспечении отдыха, оздоровления и занятости детей"</t>
  </si>
  <si>
    <t>Пост. Главы от 24.10.2016 № 1192
"Об утверждении положения о департаменте экономического развития Администрации городского округа "Город Архангельск"</t>
  </si>
  <si>
    <t>ОЗ от 10.11.2005 № 110-6-ОЗ
"О государственном управлении охраной труда на территории Архангельской области"</t>
  </si>
  <si>
    <t>ОЗ от 29.10.2010 № 212-16-ОЗ
"О реализации государственных полномочий Архангельской области в сфере регулирования торговой деятельности, защиты прав потребителей и средств индивидуализации товаров"</t>
  </si>
  <si>
    <t>Пост. мэрии от 27.01.2012 № 37
"Об осуществлении государственных полномочий Архангельской области по формированию торгового реестра"</t>
  </si>
  <si>
    <t>ФЗ от 25.10.2002 № 125-ФЗ
"О жилищных субсидиях гражданам, выезжающим из районов Крайнего Севера и приравненных к ним местностей"</t>
  </si>
  <si>
    <t>ОЗ от 10.11.2004 № 262-33-ОЗ
"О мерах социальной поддержки ветеранов, граждан, пострадавших
от политических репрессий, и иных категорий граждан"</t>
  </si>
  <si>
    <t>Итого</t>
  </si>
  <si>
    <t>Условно утвержденные расходы</t>
  </si>
  <si>
    <t>* принятые сокращения:</t>
  </si>
  <si>
    <t>Федеральный закон - ФЗ</t>
  </si>
  <si>
    <t>Закон Российской Федерации - Закон РФ</t>
  </si>
  <si>
    <t>областной закон - ОЗ</t>
  </si>
  <si>
    <t>решение Архангельского городского Совета депутатов - решение Арх.гор.Совета</t>
  </si>
  <si>
    <t>решение Архангельской городской Думы - решение Арх.гор.Думы</t>
  </si>
  <si>
    <t xml:space="preserve">постановление мэра города Архангельска - пост. мэра </t>
  </si>
  <si>
    <t>распоряжение мэра города Архангельска - расп. мэра</t>
  </si>
  <si>
    <t>05
05</t>
  </si>
  <si>
    <t>03
05</t>
  </si>
  <si>
    <t xml:space="preserve">ФЗ от 06.10.2003 № 131-ФЗ
"Об общих принципах организации местного самоуправления в Российской Федерации"
ФЗ от 29.12.2004 № 190-ФЗ "Градостроительный  кодекс  Российской Федерации"
</t>
  </si>
  <si>
    <t xml:space="preserve">ст.16 ч.1 п.26
ст.8
</t>
  </si>
  <si>
    <t>01.01.2006
не установлен
30.12.2004
не установлен</t>
  </si>
  <si>
    <t>Устав городского округа
"Город Архангельск"
Пост.мэрии от 17.06.2014 № 481
"Об установлении расходных обязательств городского округа "Город Архангельск"
в области градостроительной деятельности"</t>
  </si>
  <si>
    <t>ст.6 ч.1 п.24
п.2</t>
  </si>
  <si>
    <t>01.10.1998
не установлен
17.06.2014
не установлен</t>
  </si>
  <si>
    <t>03
03</t>
  </si>
  <si>
    <t>09
10</t>
  </si>
  <si>
    <t>01
03</t>
  </si>
  <si>
    <t>13
14</t>
  </si>
  <si>
    <t>01
01
01
07
08
10
11</t>
  </si>
  <si>
    <t>04
06
13
09
04
06
05</t>
  </si>
  <si>
    <t xml:space="preserve">01
01
01
</t>
  </si>
  <si>
    <t>02
03
13</t>
  </si>
  <si>
    <t>Муниципальные контракты
о предоставлении кредита</t>
  </si>
  <si>
    <t xml:space="preserve">01
01
01
01
01
05
07
07
07
07
07
08
08
10
11
11
11
12
</t>
  </si>
  <si>
    <t>02
03
04
06
13
05
01
02
03
07
09
01
04
06
02
03
05
02</t>
  </si>
  <si>
    <t>10
10</t>
  </si>
  <si>
    <t>03
04</t>
  </si>
  <si>
    <t>07
07
10</t>
  </si>
  <si>
    <t>01
02
04</t>
  </si>
  <si>
    <t>Организации и обеспечения отдыха и оздоровления детей(за исключением организации отдыха детей в каникулярное время), в том числе осуществления мероприятий по обеспечению безопасности жизни и здоровья детей в период их пребывания в организациях отдыха детей и их оздоровления, формирование и ведение реестра организаций отдыха детей и их оздоровления, создание и организационное сопровождение деятельности межведомственной комиссиипо вопросам организации  отдыха и оздоровления детей, разработка и утверждение списка рекомендуемых маршрутов (других маршрутов передвижения) для прохождения группами туристов с участием детей в рамках осуществления самодеятельного туризма и для прохождения организованными группами детей, содействие в реализации и защите прав и законных интересов ребенка, осуществление мероприятий по обеспечению профессиональной ориентации. профессиоанльного обучения детей, достигших возраста 14 лет, принятие мер в целях предупреждения причинения вреда здоровью детей, их физическому, интеллектуальному, психическому, духовному и нравственному развитию, защиты прав детей, находящихся в трудной жизненной ситуации</t>
  </si>
  <si>
    <t>ОЗ от 29.10.2008 № 578-30-ОЗ
"Об организации и осуществлении деятельности по опеке и попечительству в Архангельской области"
Пост. Правительства Архангельской области от 02.12.2010 № 370-пп
"О размере вознаграждения профессионального опекуна за осуществление им профессиональной опеки"</t>
  </si>
  <si>
    <t>01
01</t>
  </si>
  <si>
    <t>11
13</t>
  </si>
  <si>
    <t>05
05
10</t>
  </si>
  <si>
    <t>01
05
03</t>
  </si>
  <si>
    <t>07
07</t>
  </si>
  <si>
    <t>01
09</t>
  </si>
  <si>
    <t>02
09</t>
  </si>
  <si>
    <t>07
07
11</t>
  </si>
  <si>
    <t>03
09
01</t>
  </si>
  <si>
    <t>04
05
10</t>
  </si>
  <si>
    <t>12
02
06</t>
  </si>
  <si>
    <t>08
08</t>
  </si>
  <si>
    <t>01
04</t>
  </si>
  <si>
    <t>Установление гарантий и компенсаций расходов для лиц, работающих и проживающих в районах Крайнего Севера и приравненных к ним местностях – статьи 33 и 35 Закона Российской Федерации от 19 февраля 1993 г. № 4520-1 "О государственных гарантиях и компенсациях для лиц, работающих и проживающих в районах Крайнего Севера и приравненных к ним местностях», статьи 325 и 326 Трудового кодекса Российской Федерации</t>
  </si>
  <si>
    <t>На осуществление полномочий в связи с установлением гарантий и компенсаций расходов для лиц, работающих и проживающих в районах Крайнего Севера и приравненных к ним местностях – статьи 33 и часть 5 статьи 35 Закона Российской Федерации от 19 февраля 1993 г. № 4520-1 "О государственных гарантиях и компенсациях для лиц, работающих и проживающих в районах Крайнего Севера и приравненных к ним местностях» статьи 325 и 326 Трудового кодекса Российской Федерации</t>
  </si>
  <si>
    <t>На установление дополнительных мер социальной поддержки и социальной помощи для отдельных категорий граждан, не предусмотренных подпунктом 24 пункта 2 статьи 26.3 Федерального закона от 6 октября 1999 г.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</si>
  <si>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Пост. Администрации от 19.10.2021 № 2103 "Об обеспечении подвоза учащихся муниципального бюджетного общеобразовательного учреждения городского округа "Город Архангельск"
"Средняя школа № 5"</t>
  </si>
  <si>
    <t>Пост. Администрации от 15.02.2017 № 170
"Об утверждении Порядка финансового обеспечения массовых мероприятий в системе образования муниципального образования
"Город Архангельск"</t>
  </si>
  <si>
    <t>Пост. Администрации от 17.01.2017 № 43
"Об утверждении Порядка финансового обеспечения официальных физкультурных мероприятий и официальных спортивных мероприятий Администрации городского округа "Город Архангельск"</t>
  </si>
  <si>
    <t>Пост. мэра от 01.11.2011 № 507
"О премии Главы  городского округа "Город Архангельск" лучшим педагогическим работникам муниципальных учреждений  городского округа "Город Архангельск", находящихся в ведении департамента образования Администрации  городского округа "Город Архангельск"</t>
  </si>
  <si>
    <t>Пост. Администрации от 23.06.2016 № 727
"Об утверждении маршрутов и порядка осуществления подвоза детей к дневным лагерям, организованным муниципальными образовательными учреждениями городского округа "Город Архангельск", и обратно"</t>
  </si>
  <si>
    <t>Пост. Администрации от 30.12.2016 № 1552
"О премиях Администрации городского округа "Город Архангельск" в области физической культуры и спорта"</t>
  </si>
  <si>
    <t>ОЗ от 19.10.2006 № 250-внеоч.-ОЗ
"О физической культуре и спорте
в Архангельской области"</t>
  </si>
  <si>
    <t>Пост. Главы от 12.04.2021 № 691
"Об утверждении Положения о создании, содержании и использовании запасов материально-технических, продовольственных, медицинских и иных средств для обеспечения мероприятий гражданской обороны на территории городского округа
"Город Архангельск"</t>
  </si>
  <si>
    <t>Пост. мэрии от 22.06.2010 № 292
"Об утверждении Положения о создании и использовании резервов материальных ресурсов для ликвидации чрезвычайных ситуаций на территории городского округа
"Город Архангельск"</t>
  </si>
  <si>
    <t>Расп. мэра от 26.01.2012 № 125р
"Об утверждении Порядка финансового обеспечения основных мероприятий городского округа "Город Архангельск"
в области гражданской обороны, предупреждения и ликвидации чрезвычайных ситуаций, обеспечения безопасности людей
на водных объектах"</t>
  </si>
  <si>
    <t xml:space="preserve">04
06
13
09
04
</t>
  </si>
  <si>
    <t>Реш. Арх. гор. Думы от 16.03.2016 № 331
"Об учреждении администрации Маймаксанского территориального округа администрации городского округа "Город Архангельск" в форме муниципального казенного учреждения и утверждении Положения об администрации Маймаксанского территориального округа администрации городского округа
"Город Архангельск"</t>
  </si>
  <si>
    <t>Реш.Арх.гор.Думы от 16.03.2016 № 328
"Об учреждении администрации Октябрьского территориального округа Администрации городского округа "Город Архангельск" в форме муниципального казенного учреждения и утверждении Положения об администрации Октябрьского территориального округа администрации городского округа
"Город Архангельск"</t>
  </si>
  <si>
    <t>Реш.Арх.гор.Думы от 16.03.2016 № 333
"Об учреждении администрации Северного территориального округа администрации городского округа "Город Архангельск" в форме муниципального казенного учреждения и утверждении Положения об администрации Северного территориального округа администрации городского округа
"Город Архангельск"</t>
  </si>
  <si>
    <t>Пост. мэрии от 14.12.2010 № 532
"Об официальном опубликовании муниципальных нормативных правовых актов Администрации городского округа
"Город Архангельск"</t>
  </si>
  <si>
    <t>Пост.мэра от 12.02.2014 № 108
"Об утверждении Положения  об управлении по вопросам семьи, опеки и попечительства Администрации городского округа
"Город Архангельск"</t>
  </si>
  <si>
    <t>Пост.Администрации от 18.05.2021 № 881
"Об утверждении порядка использования безнадзорных домашних животных, принятых в собственность городского округа
"Город Архангельск""</t>
  </si>
  <si>
    <t>Пост. Администрации от 29.03.2017 № 323
"О порядке организации отдыха детей
в каникулярное время
в городском округе "Город Архангельск"</t>
  </si>
  <si>
    <t>Пост. Администрации от 22.10.2021 № 2144
"О предоставлении социальной поддержки педагогическим работникам муниципальных общеобразовательных учреждений и муниципальных дошкольных образовательных учреждений, находящихся в ведении департамента образования Администрации городского округа
"Город Архангельск"</t>
  </si>
  <si>
    <t>Пост. Администрации от 08.11.2016 № 1274
"О тарифах на услуги помывки в общих отделениях бань, оказываемые муниципальным унитарным предприятием "Городские бани" городского округа "Город Архангельск" и признании утратившими силу отдельных постановлений мэрии города Архангельска"</t>
  </si>
  <si>
    <t>Пост. Администрации от 11.11.2016 № 1292
"О бесплатном проезде граждан, достигших возраста 70 лет и старше, и сопровождающих их лиц в автомобильном и водном транспорте общего пользования по муниципальным маршрутам регулярных автобусных перевозок и муниципальным маршрутам регулярных перевозок водным транспортом на территории городского округа "Город Архангельск"</t>
  </si>
  <si>
    <t>Пост.Администрации от 22.03.2016 № 306
"О предоставлении молодым семьям социальных выплат на приобретение (строительство) жилья"</t>
  </si>
  <si>
    <t>Пост. Администрации от 04.02.2022 № 225
"Об обеспечении в 2022 - 2024 годах равной доступности услуг общественного транспорта для отдельных категорий граждан"</t>
  </si>
  <si>
    <t>Пост. Администрации от 01.11.2018 № 1345
"О проведении конкурса "Женщина года"</t>
  </si>
  <si>
    <t>Пост. Администрации от 01.11.2018 № 1346
"О проведении конкурса
"Самый лучший папа"</t>
  </si>
  <si>
    <t>Пост. Администрации от 01.11.2018 № 1347
"О проведении конкурса
"Эстафета семейного успеха"</t>
  </si>
  <si>
    <t>Пост. Администрации от 12.01.2018 № 22
"Об утверждении Порядка финансового обеспечения мероприятий в сфере социальной политики в городском округе
"Город Архангельск"</t>
  </si>
  <si>
    <t>Пост.Администрации от 18.03.2022 № 558
"Об осуществлении государственных полномочий Архангельской области по предоставлению жилых помещений специализированного жилищного фонда детям-сиротам и детям, оставшимся без попечения родителей, лицам из числа детей-сирот и детей, оставшихся без попечения родителей"</t>
  </si>
  <si>
    <t>Реш.Арх.гор.Совета от 22.03.2006 № 151
"Об утверждении Положения об административных комиссиях территориальных округов Администрации городского округа "Город Архангельск"</t>
  </si>
  <si>
    <t>Расп. Администрации от 14.04.2023 № 2045р "О составах комиссии по делам несовершеннолетних и защите их прав администрации городского округа "Город Архангельск" и комиссий по делам несовершеннолетних и защите их прав Октябрьского, Ломоносовского, Соломбальского, Маймаксанского и Северного, Исакогорского и Цигломенского территориальных округов, территориальных округов Варавино-Фактория и Майская горка администрации городского округа
"Город Архангельск"</t>
  </si>
  <si>
    <t>24.11.2008
не установлен
01.01.2011
не установлен</t>
  </si>
  <si>
    <t>ст.5, ст.6
в целом</t>
  </si>
  <si>
    <t>Пост. мэрии от 06.11.2015 № 972
"Об установлении расходных обязательств городского округа "Город Архангельск"
в области коммунального хозяйства"</t>
  </si>
  <si>
    <t>Пост. Администрации от 14.04.2022 № 705
"Об осуществлении бюджетных инвестиций
в объекты муниципальной собственности городского округа "Город Архангельск""</t>
  </si>
  <si>
    <t>Пост. Администрации от 01.03.2018 № 267
"О порядке осуществления выплат гражданам в целях исполнения судебных актов о предоставлении жилых помещений"</t>
  </si>
  <si>
    <t>Пост. Администрации от 11.02.2022 № 323
"О ежемесячной социальной выплате отдельной категории обучающихся
в образовательных организациях высшего образования"</t>
  </si>
  <si>
    <t>Пост. Администрации от 20.12.2016 № 1446
"О временном трудоустройстве несовершеннолетних граждан в возрасте
от 14 до 18 лет в муниципальном образовании "Город Архангельск"</t>
  </si>
  <si>
    <t>Пост. Администрации от 11.02.2022 № 323
"О ежемесячной социальной выплате отдельной категории обучающихся в образовательных организациях высшего образования"</t>
  </si>
  <si>
    <t>Пост. Администрации от 08.11.2016 № 1274
"О тарифах на услуги помывки в общих отделениях бань, оказываемые муниципальным унитарным предприятием "Городские бани" городского округа
"Город Архангельск" и признании утратившими силу отдельных постановлений мэрии города Архангельска"</t>
  </si>
  <si>
    <t>Пост. Администрации от 02.03.2022 № 431
"Об утверждении порядка финансового обеспечения городских мероприятий в сфере культуры городского округа "Город Архангельск"</t>
  </si>
  <si>
    <t>Пост. Администрации от 02.03.2022 № 431
"Об утверждении порядка финансового обеспечения городских мероприятий в сфере культуры городского округа
"Город Архангельск"</t>
  </si>
  <si>
    <t>Пост. мэрии от 26.10.2011 № 495
"Об утверждении Порядка формирования спортивных сборных команд муниципального образования "Город Архангельск"</t>
  </si>
  <si>
    <t>Реш.Арх.гор.Думы от 20.06.2018 № 686
"О протесте заместителя прокурора города Архангельска на решение Архангельского городского совета депутатов от 27.05.2003
№ 174 "Об утверждении Положения о порядке эксплуатации и содержания общественных кладбищ на территории муниципального образования "Город Архангельск", Положения о попечительском (наблюдательном) совете по вопросам похоронного дела и состава попечительского (наблюдательного) совета"</t>
  </si>
  <si>
    <t>Реш. Арх. гор. Думы от 25.10.2017 № 581
"Об утверждении Правил благоустройства города Архангельска"</t>
  </si>
  <si>
    <t>Пост. Администрации от 27.04.2021 № 766
"Об установлении расходных обязательств городского округа "Город Архангельск"
в сфере благоустройства"</t>
  </si>
  <si>
    <t>Пост. Администрации от 29.03.2021 № 577
"Об осуществлении бюджетных инвестиций
в объекты муниципальной собственности городского округа "Город Архангельск"
и о внесении изменений в перечень объектов муниципальной собственности городского округа "Город Архангельск" для осуществления бюджетных инвестиций"</t>
  </si>
  <si>
    <t>Пост. Администрации от 23.03.2023 № 480
"Об осуществлении бюджетных инвестиций
в объекты муниципальной собственности городского округа "Город Архангельск"</t>
  </si>
  <si>
    <t>ФЗ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t>
  </si>
  <si>
    <t>ОЗ от 24.10.2011 № 350-25-ОЗ
"О дорожном фонде Архангельской области"</t>
  </si>
  <si>
    <t>ОЗ от 12.11.2002 № 125-17-ОЗ
"Об автомобильных дорогах и
о дорожной деятельности
в Архангельской области"</t>
  </si>
  <si>
    <t>Пост. Администрации от 05.03.2021 № 445
"Об осуществлении бюджетных инвестиций
в объекты муниципальной собственности городского округа"Город Архангельск""</t>
  </si>
  <si>
    <t>Пост. Администрации от 16.03.2022 № 531 
Об осуществлении бюджетных инвестиций
в объекты муниципальной собственности городского округа "Город Архангельск"</t>
  </si>
  <si>
    <t>Пост. Администрации от 05.03.2021 № 445
"Об осуществлении бюджетных инвестиций
в объекты муниципальной собственности городского округа"Город Архангельск"</t>
  </si>
  <si>
    <t>Пост. Администрации от 08.11.2022 № 1960 "Об осуществлении бюджетных инвестиций
в объекты муниципальной собственности городского округа "Город Архангельск"</t>
  </si>
  <si>
    <t>Пост. Администрации от 23.03.2023 № 479
"Об осуществлении бюджетных инвестиций
в объекты муниципальной собственности городского округа "Город Архангельск"</t>
  </si>
  <si>
    <t>Пост. Администрации от 05.03.2021 № 448
"Об осуществлении бюджетных инвестиций
в объекты муниципальной собственности городского округа "Город Архангельск"</t>
  </si>
  <si>
    <t>Пост. мэра от 25.05.2012 № 128
"О премии Главы городского округа "Город Архангельск" учащимся муниципальных  образовательных учреждений городского округа "Город Архангельск", находящихся
в ведении управления культуры Администрации городского округа "Город Архангельск"</t>
  </si>
  <si>
    <t>Пост. Администрации от 29.03.2017 № 323
"О порядке организации отдыха детей
в каникулярное время в городском округе "Город Архангельск"</t>
  </si>
  <si>
    <t>Пост. мэрии от 01.02.2012 № 49
"Об осуществлении бюджетных инвестиций
 в объекты муниципальной собственности городского округа "Город Архангельск"</t>
  </si>
  <si>
    <t>Пост. Правительства Российской Федерации от 30.12.2017 № 1710
"Об утверждении государственной программы Российской Федерации "Обеспечение доступным и комфортным жильем и коммунальными услугами граждан Российской Федерации"</t>
  </si>
  <si>
    <t>Пост. Администрации от 05.09.2022 № 1624
"О создании муниципального казенного учреждения городского округа "Город Архангельск" "Чистый город"</t>
  </si>
  <si>
    <t>Пост. Администрации от 26.08.2016 № 972
"Об утверждении положений о конкурсах "Лучший ТОС" городского округа "Город Архангельск", "Лучший активист ТОС" городского округа "Город Архангельск" и состава конкурсной комиссии по проведению конкурсов "Лучший ТОС" городского округа "Город Архангельск" и "Лучший активист ТОС" городского округа "Город Архангельск"</t>
  </si>
  <si>
    <t>Пост. Администрации от 26.02.2018 № 245
"Об утверждении Правил предоставления субсидий территориальным общественным самоуправлениям на реализацию социально значимых проектов"</t>
  </si>
  <si>
    <t>Пост. Администрации от 22.10.2021 № 2138 "Об установлении расходных обязательств по оказанию поддержки социально ориентированным некоммерческим организациям в городском округе
"Город Архангельск""</t>
  </si>
  <si>
    <t>Пост.мэрии от 24.06.2014 № 512
"Об установлении расходных обязательств 
по обеспечению доступа к информации о деятельности Главы муниципального образования "Город Архангельск" и Администрации муниципального образования "Город Архангельск"</t>
  </si>
  <si>
    <t>Реш.Арх.гор.Совета от 14.02.2007 № 336
"Об утверждении Положения
об Архангельской городской Думе"</t>
  </si>
  <si>
    <t>Пост. Администрации от 27.09.2016 № 1083
"О создании муниципального казенного учреждения муниципального образования "Город Архангельск" "Центр бухгалтерского и экономического обслуживания"</t>
  </si>
  <si>
    <t>Пост.мэра от 07.02.2014 № 83
"Об утверждении Положения об управлении
по физической культуре и спорту Администрации городского округа
"Город Архангельск"</t>
  </si>
  <si>
    <t>Реш.Арх.гор.Совета от 14.02.2007 № 336
"Об утверждении Положения об Архангельской городской Думе"</t>
  </si>
  <si>
    <t>ОЗ от 16.04.1998 № 68-15-ОЗ 
"О пенсионном обеспечении лиц, замещавших муниципальные должности, должности муниципальной службы муниципальных образований Архангельской области"</t>
  </si>
  <si>
    <t>Пост.мэрии от 02.09.2013 № 569
"Об установлении расходных обязательств
по созданию условий для развития туризма
в городском округе "Город Архангельск"</t>
  </si>
  <si>
    <t>ОЗ от 24.03.2014 № 99-6-ОЗ
"О туризме и туристской деятельности
в Архангельской области"</t>
  </si>
  <si>
    <t>ОЗ от 29.10.2008 № 578-30-ОЗ
"Об организации и осуществлении деятельности по опеке и попечительству
в Архангельской области"</t>
  </si>
  <si>
    <t>ОЗ от 19.10.2006 № 251-внеоч-ОЗ
"О профилактике безнадзорности и правонарушений несовершеннолетних
в Архангельской области"</t>
  </si>
  <si>
    <t>Пост.мэрии от 24.07.2015 № 649
"Об установлении расходных обязательств муниципального образования
"Город Архангельск" по участию
в деятельности по профилактике безнадзорности и правонарушений несовершеннолетних"</t>
  </si>
  <si>
    <t>Реш.Арх.гор.Думы от 27.11.2013 № 47
"Об утверждении Положения
о Почетном гражданине города Архангельска, Положения о порядке присвоения звания "Почетный гражданин города Архангельска", Положения о знаках отличия к званию "Почетный гражданин города Архангельска"</t>
  </si>
  <si>
    <t>Пост.мэрии от 26.02.2013 № 130
"О премии Администрации городского округа "Город Архангельск" "Социальная звезда"</t>
  </si>
  <si>
    <t>Пост. Администрации от 08.11.2021 № 2219 "Об осуществлении бюджетных инвестиций
в объекты муниципальной собственности городского округа "Город Архангельск"</t>
  </si>
  <si>
    <t>Пост. Министерства образования и науки Архангельской области от 18.02.2020 № 9 "О компенсации платы, взимаемой
с родителей (иных законных представителей) за присмотр и уход за детьми в образовательных организациях, реализующих образовательную программу дошкольного образования,
в Архангельской области"</t>
  </si>
  <si>
    <t>Пост.мэра от 12.02.2014 № 108
"Об утверждении Положения  об управлении
по вопросам семьи, опеки и попечительства Администрации городского округа
"Город Архангельск"</t>
  </si>
  <si>
    <t>Пост. мэрии от 14.11.2011 № 531
"Об утверждении Положения об осуществлении передаваемых государственных полномочий
по организации и осуществлению деятельности по профессиональной опеке"</t>
  </si>
  <si>
    <t>Реш.Арх.гор.Совета от 30.11.2004 № 347
"О гарантиях и компенсациях для лиц, работающих в органах местного самоуправления городского округа "Город Архангельск", муниципальных органах городского округа "Город Архангельск" и муниципальных учреждениях городского округа "Город Архангельск", расположенных
в приравненных к районам крайнего севера местностях"</t>
  </si>
  <si>
    <t>Пост. Администрации от 18.05.2018 № 626
"Об определении органов Администрации муниципального образования "Город Архангельск", специально уполномоченных на осуществление переданных государственных полномочий Архангельской области
по осуществлению финансового обеспечения оплаты стоимости набора продуктов питания
в организациях отдыха детей и их оздоровления с дневным пребыванием детей в каникулярное время"</t>
  </si>
  <si>
    <t>постановление мэрии города Архангельска - пост. мэрии; постановление Администрации муниципального образования (городского округа) "Город Архангельск" - пост. Администрации</t>
  </si>
  <si>
    <t>По перечню, предусмотренному Федеральным законом от  6 октября 2003 г. № 131-ФЗ 
"Об общих принципах организации местного самоуправления в Российской Федерации", всего</t>
  </si>
  <si>
    <t>Полномочия по обеспечению обучающихся по образовательным программа начального общего образования в государственных и муниципальных образовательных организациях бесплатным горячим питанием и по реализации мероприятий по обеспечению условий для организации бесплатного горячего питания обучающихся по образовательным программам начального общего образования в государственных и муниципальных образовательных организациях – часть 2.1 статьи 37 Федерального закона от 29 декабря 2012 г.
№ 273-ФЗ "Об образовании в Российской Федерации», пункт 3 статьи 3 Федерального закона от 1 марта 2020 г. № 47-ФЗ "О внесении изменений в Федеральный закон "О качестве и безопасности пищевых продуктов" и статью 37 Федерального закона "Об образовании в Российской Федерации"</t>
  </si>
  <si>
    <t>Расп. Администрации от 21.10.2020 
№ 3678р "Об утверждении норм расходов
на официальный прием от имени Главы муниципального образования "Город Архангельск" по случаю празднования
Дня города Архангельска"</t>
  </si>
  <si>
    <t>Реш.Арх.гор.Думы от 25.11.2015 № 291
"Об утверждении Положения
об Администрации городского округа
"Город Архангельск"</t>
  </si>
  <si>
    <t>Пост.мэра от 12.02.2014 № 108
"Об утверждении Положения  об управлении
по вопросам семьи, опеки и попечительства Администрации городского округа 
"Город Архангельск"</t>
  </si>
  <si>
    <t>Пост.мэра от 18.02.2014 № 120
"Об утверждении Положения о департаменте муниципального имущества Администрации городского округа "Город Архангельск"</t>
  </si>
  <si>
    <t>Реш.Арх.гор.Думы от 16.03.2016 № 332
"Об учреждении администрации территориального округа Майская горка администрации городского округа "Город Архангельск" в форме муниципального казенного учреждения и утверждении Положения об администрации территориального округа Майская горка администрации городского округа "Город Архангельск"</t>
  </si>
  <si>
    <t>Реш. Арх.гор.Думы от 16.03.2016 № 334
"Об учреждении администрации Соломбальского территориального округа администрации городского округа "Город Архангельск" в форме муниципального казенного учреждения и утверждении Положения об администрации Соломбальского территориального округа администрации городского округа "Город Архангельск"</t>
  </si>
  <si>
    <t>Реш.Арх.гор.Совета от 23.12.1999 № 190
"Об утверждении Положения о порядке установления и выплаты ежемесячной доплаты к государственной пенсии лицам, замещавшим должности в органах государственной власти и управления города Архангельска"</t>
  </si>
  <si>
    <t>11
11
11
11</t>
  </si>
  <si>
    <t>01
02
03
05</t>
  </si>
  <si>
    <t>Закон РФ от 19.04.1991 № 1032-1
"О занятости населения в Российской Федерации"</t>
  </si>
  <si>
    <t>Пост. Администрации от 21.03.2019 № 384
"О мерах социальной поддержки отдельных категорий квалифицированных специалистов муниципальных образовательных учреждений городского округа "Город Архангельск", работающих (работавших) и проживающих
в сельской местности на территории городского округа "Город Архангельск"</t>
  </si>
  <si>
    <t>Пост. Администрации от 15.08.2016 № 928
"Об организации горячего питания детей из малоимущих семей, обучающихся
в муниципальных образовательных учреждениях городского округа "Город Архангельск", реализующих образовательные программы основного общего, среднего общего образования"</t>
  </si>
  <si>
    <t>Реш.Арх.гор.Совета от 17.12.2008 № 807
"Об утверждении Положения о бюджетном процессе в городском округе
"Город Архангельск"</t>
  </si>
  <si>
    <t>Пост. мэрии от 24.09.2015 № 799
"Об утверждении Порядка финансового обеспечения владения, пользования и распоряжения муниципальным имуществом городского округа "Город Архангельск" и земельными участками, государственная собственность на которые не разграничена, расположенными на территории
городского округа "Город Архангельск"</t>
  </si>
  <si>
    <t>Пост. Администрации от 24.08.2022 № 1570 "Об осуществлении бюджетных инвестиций
в объекты муниципальной собственности городского округа "Город Архангельск"</t>
  </si>
  <si>
    <t>Пост. Администрации от 28.05.2018 № 656
"Об организации работы по осуществлению за счет средств городского бюджета расходов на содержание незаселенных жилых помещений и неиспользуемых нежилых помещений, находящихся в муниципальной собственности городского округа "Город Архангельск" и расположенных в многоквартирных домах, и оплату коммунальных услуг"</t>
  </si>
  <si>
    <t>Пост. Администрации от 17.10.2018 № 1271 "Об установлении расходных обязательств городского округа "Город Архангельск"
по реализации муниципальными учреждениями городского округа "Город Архангельск"
образовательных программ"</t>
  </si>
  <si>
    <t>Пост. мэра от 01.11.2011 № 507
"О премии Главы  городского округа
"Город Архангельск" лучшим педагогическим работникам муниципальных учреждений  городского округа "Город Архангельск", находящихся в ведении департамента образования Администрации  городского округа "Город Архангельск"</t>
  </si>
  <si>
    <t>Пост. мэрии от 07.12.2015 № 2
"О плате, взимаемой с родителей (законных представителей) за присмотр и уход за детьми в муниципальных образовательных учреждениях городского округа "Город Архангельск", реализующих образовательные программы дошкольного образования"</t>
  </si>
  <si>
    <t>Пост. мэрии от 26.10.2011 № 497
"О выплате педагогическим работникам муниципальных учреждений муниципального образования "Город Архангельск", находящихся в ведении департамента образования Администрации муниципального образования "Город Архангельск", компенсации расходов за проезд речными переправами
к месту работы и обратно"</t>
  </si>
  <si>
    <t>Пост. Администрации от 11.11.2021 № 2271 "Об осуществлении бюджетных инвестиций
в объекты муниципальной собственности городского округа "Город Архангельск"</t>
  </si>
  <si>
    <t>Пост. Администрации от 08.10.2019 № 1612
"О премиях Главы городского округа "Город Архангельск" учащимся муниципальных общеобразовательных учреждений городского округа "Город Архангельск", находящихся
в ведении департамента образования Администрации городского округа "Город Архангельск", показавшим высокий уровень интеллектуального развития в определенной сфере учебной и научно-исследовательской деятельности"</t>
  </si>
  <si>
    <t>Пост. Администрации от 30.10.2020 № 1765 "Об обеспечении бесплатным горячим питанием обучающихся по образовательным программам начального общего образования в муниципальных общеобразовательных учреждениях городского округа
"Город Архангельск"</t>
  </si>
  <si>
    <t xml:space="preserve">01
01
01
07
08
</t>
  </si>
  <si>
    <t>10
11</t>
  </si>
  <si>
    <t>06
05</t>
  </si>
  <si>
    <t>Пост. мэра от 20.01.2005 № 7
"Об утверждении Положения об управлении культуры Администрации городского округа "Город Архангельск"</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</si>
</sst>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quot;р.&quot;_-;\-* #,##0.00&quot;р.&quot;_-;_-* &quot;-&quot;??&quot;р.&quot;_-;_-@"/>
    <numFmt numFmtId="165" formatCode="_-* #,##0.00&quot;р.&quot;_-;\-* #,##0.00&quot;р.&quot;_-;_-* &quot;-&quot;??&quot;р.&quot;_-;_-@_-"/>
  </numFmts>
  <fonts count="18" x14ac:knownFonts="1">
    <font>
      <sz val="10"/>
      <color rgb="FF000000"/>
      <name val="Calibri"/>
      <scheme val="minor"/>
    </font>
    <font>
      <sz val="10"/>
      <color theme="1"/>
      <name val="Calibri"/>
      <family val="2"/>
      <charset val="204"/>
      <scheme val="minor"/>
    </font>
    <font>
      <sz val="10"/>
      <color rgb="FF000000"/>
      <name val="Times New Roman"/>
      <family val="1"/>
      <charset val="204"/>
    </font>
    <font>
      <sz val="9"/>
      <color rgb="FF000000"/>
      <name val="Times New Roman"/>
      <family val="1"/>
      <charset val="204"/>
    </font>
    <font>
      <b/>
      <sz val="9"/>
      <color rgb="FF000000"/>
      <name val="Times New Roman"/>
      <family val="1"/>
      <charset val="204"/>
    </font>
    <font>
      <b/>
      <sz val="11"/>
      <color rgb="FF000000"/>
      <name val="Times New Roman"/>
      <family val="1"/>
      <charset val="204"/>
    </font>
    <font>
      <sz val="10"/>
      <name val="Calibri"/>
      <family val="2"/>
      <charset val="204"/>
    </font>
    <font>
      <b/>
      <sz val="10"/>
      <color rgb="FF000000"/>
      <name val="Times New Roman"/>
      <family val="1"/>
      <charset val="204"/>
    </font>
    <font>
      <b/>
      <sz val="10"/>
      <color rgb="FF244061"/>
      <name val="Times New Roman"/>
      <family val="1"/>
      <charset val="204"/>
    </font>
    <font>
      <sz val="10"/>
      <name val="Arial"/>
      <family val="2"/>
      <charset val="204"/>
    </font>
    <font>
      <b/>
      <i/>
      <sz val="9"/>
      <color rgb="FF000000"/>
      <name val="Times New Roman"/>
      <family val="1"/>
      <charset val="204"/>
    </font>
    <font>
      <b/>
      <i/>
      <sz val="10"/>
      <color rgb="FF000000"/>
      <name val="Times New Roman"/>
      <family val="1"/>
      <charset val="204"/>
    </font>
    <font>
      <sz val="10"/>
      <color theme="4" tint="-0.499984740745262"/>
      <name val="Times New Roman"/>
      <family val="1"/>
      <charset val="204"/>
    </font>
    <font>
      <b/>
      <i/>
      <sz val="10"/>
      <color rgb="FF244061"/>
      <name val="Times New Roman"/>
      <family val="1"/>
      <charset val="204"/>
    </font>
    <font>
      <sz val="8"/>
      <name val="Times New Roman"/>
      <family val="1"/>
      <charset val="204"/>
    </font>
    <font>
      <sz val="8"/>
      <color rgb="FF000000"/>
      <name val="Calibri"/>
      <family val="2"/>
      <charset val="204"/>
      <scheme val="minor"/>
    </font>
    <font>
      <sz val="9.5"/>
      <color rgb="FF000000"/>
      <name val="Times New Roman"/>
      <family val="1"/>
      <charset val="204"/>
    </font>
    <font>
      <sz val="9.5"/>
      <name val="Calibri"/>
      <family val="2"/>
      <charset val="204"/>
    </font>
  </fonts>
  <fills count="2">
    <fill>
      <patternFill patternType="none"/>
    </fill>
    <fill>
      <patternFill patternType="gray125"/>
    </fill>
  </fills>
  <borders count="5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diagonal/>
    </border>
    <border>
      <left/>
      <right style="thin">
        <color indexed="64"/>
      </right>
      <top/>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rgb="FF000000"/>
      </left>
      <right style="thin">
        <color indexed="64"/>
      </right>
      <top style="thin">
        <color indexed="64"/>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style="thin">
        <color indexed="64"/>
      </right>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rgb="FF000000"/>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diagonal/>
    </border>
    <border>
      <left/>
      <right style="thin">
        <color rgb="FF000000"/>
      </right>
      <top style="thin">
        <color indexed="64"/>
      </top>
      <bottom/>
      <diagonal/>
    </border>
    <border>
      <left/>
      <right style="thin">
        <color indexed="64"/>
      </right>
      <top style="thin">
        <color indexed="64"/>
      </top>
      <bottom style="thin">
        <color rgb="FF000000"/>
      </bottom>
      <diagonal/>
    </border>
    <border>
      <left/>
      <right style="thin">
        <color indexed="64"/>
      </right>
      <top style="thin">
        <color rgb="FF000000"/>
      </top>
      <bottom style="thin">
        <color rgb="FF000000"/>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rgb="FF000000"/>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s>
  <cellStyleXfs count="2">
    <xf numFmtId="164" fontId="0" fillId="0" borderId="0"/>
    <xf numFmtId="0" fontId="9" fillId="0" borderId="0"/>
  </cellStyleXfs>
  <cellXfs count="237">
    <xf numFmtId="164" fontId="0" fillId="0" borderId="0" xfId="0" applyNumberFormat="1" applyFont="1" applyAlignment="1">
      <alignment vertical="top" wrapText="1"/>
    </xf>
    <xf numFmtId="164" fontId="2" fillId="0" borderId="0" xfId="0" applyNumberFormat="1" applyFont="1" applyAlignment="1">
      <alignment horizontal="center" vertical="center" wrapText="1"/>
    </xf>
    <xf numFmtId="0" fontId="2" fillId="0" borderId="9" xfId="0" applyNumberFormat="1" applyFont="1" applyBorder="1" applyAlignment="1">
      <alignment horizontal="center" vertical="center" wrapText="1"/>
    </xf>
    <xf numFmtId="0" fontId="3" fillId="0" borderId="9" xfId="0" applyNumberFormat="1" applyFont="1" applyBorder="1" applyAlignment="1">
      <alignment horizontal="center" vertical="top" wrapText="1"/>
    </xf>
    <xf numFmtId="0" fontId="3" fillId="0" borderId="8" xfId="0" applyNumberFormat="1" applyFont="1" applyBorder="1" applyAlignment="1">
      <alignment horizontal="center" vertical="center" wrapText="1"/>
    </xf>
    <xf numFmtId="164" fontId="0" fillId="0" borderId="0" xfId="0" applyNumberFormat="1" applyFont="1" applyAlignment="1">
      <alignment vertical="top" wrapText="1"/>
    </xf>
    <xf numFmtId="165" fontId="0" fillId="0" borderId="0" xfId="0" applyNumberFormat="1" applyFont="1" applyFill="1" applyAlignment="1">
      <alignment vertical="top" wrapText="1"/>
    </xf>
    <xf numFmtId="0" fontId="3" fillId="0" borderId="5" xfId="0" applyNumberFormat="1" applyFont="1" applyBorder="1" applyAlignment="1">
      <alignment horizontal="center" vertical="center" wrapText="1"/>
    </xf>
    <xf numFmtId="0" fontId="3" fillId="0" borderId="10" xfId="0" applyNumberFormat="1" applyFont="1" applyBorder="1" applyAlignment="1">
      <alignment horizontal="center" vertical="center" wrapText="1"/>
    </xf>
    <xf numFmtId="49" fontId="3" fillId="0" borderId="9" xfId="0" applyNumberFormat="1" applyFont="1" applyBorder="1" applyAlignment="1">
      <alignment horizontal="center" vertical="top" wrapText="1"/>
    </xf>
    <xf numFmtId="49" fontId="3" fillId="0" borderId="8" xfId="0" applyNumberFormat="1" applyFont="1" applyBorder="1" applyAlignment="1">
      <alignment horizontal="center" vertical="top" wrapText="1"/>
    </xf>
    <xf numFmtId="49" fontId="3" fillId="0" borderId="11" xfId="0" applyNumberFormat="1" applyFont="1" applyBorder="1" applyAlignment="1">
      <alignment horizontal="center" vertical="top" wrapText="1"/>
    </xf>
    <xf numFmtId="0" fontId="3" fillId="0" borderId="13" xfId="0" applyNumberFormat="1" applyFont="1" applyBorder="1" applyAlignment="1">
      <alignment horizontal="center" vertical="top" wrapText="1"/>
    </xf>
    <xf numFmtId="0" fontId="3" fillId="0" borderId="12" xfId="0" applyNumberFormat="1" applyFont="1" applyBorder="1" applyAlignment="1">
      <alignment horizontal="center" vertical="top" wrapText="1"/>
    </xf>
    <xf numFmtId="49" fontId="3" fillId="0" borderId="12" xfId="0" applyNumberFormat="1" applyFont="1" applyBorder="1" applyAlignment="1">
      <alignment horizontal="center" vertical="top" wrapText="1"/>
    </xf>
    <xf numFmtId="0" fontId="4" fillId="0" borderId="9" xfId="0" applyNumberFormat="1" applyFont="1" applyBorder="1" applyAlignment="1">
      <alignment horizontal="center" vertical="top" wrapText="1"/>
    </xf>
    <xf numFmtId="49" fontId="4" fillId="0" borderId="9" xfId="0" applyNumberFormat="1" applyFont="1" applyBorder="1" applyAlignment="1">
      <alignment horizontal="center" vertical="top" wrapText="1"/>
    </xf>
    <xf numFmtId="0" fontId="10" fillId="0" borderId="9" xfId="0" applyNumberFormat="1" applyFont="1" applyBorder="1" applyAlignment="1">
      <alignment horizontal="center" vertical="top" wrapText="1"/>
    </xf>
    <xf numFmtId="49" fontId="10" fillId="0" borderId="9" xfId="0" applyNumberFormat="1" applyFont="1" applyBorder="1" applyAlignment="1">
      <alignment horizontal="center" vertical="top" wrapText="1"/>
    </xf>
    <xf numFmtId="4" fontId="2" fillId="0" borderId="5" xfId="0" applyNumberFormat="1" applyFont="1" applyFill="1" applyBorder="1" applyAlignment="1">
      <alignment horizontal="right" vertical="top" wrapText="1"/>
    </xf>
    <xf numFmtId="164" fontId="0" fillId="0" borderId="0" xfId="0" applyNumberFormat="1" applyFont="1" applyAlignment="1">
      <alignment horizontal="center" vertical="top" wrapText="1"/>
    </xf>
    <xf numFmtId="0" fontId="3" fillId="0" borderId="1" xfId="0" applyNumberFormat="1" applyFont="1" applyBorder="1" applyAlignment="1">
      <alignment horizontal="center" vertical="top" wrapText="1"/>
    </xf>
    <xf numFmtId="0" fontId="3" fillId="0" borderId="11" xfId="0" applyNumberFormat="1" applyFont="1" applyBorder="1" applyAlignment="1">
      <alignment horizontal="center" vertical="top" wrapText="1"/>
    </xf>
    <xf numFmtId="49" fontId="3" fillId="0" borderId="1" xfId="0" applyNumberFormat="1" applyFont="1" applyBorder="1" applyAlignment="1">
      <alignment horizontal="center" vertical="top" wrapText="1"/>
    </xf>
    <xf numFmtId="49" fontId="3" fillId="0" borderId="5" xfId="0" applyNumberFormat="1" applyFont="1" applyBorder="1" applyAlignment="1">
      <alignment horizontal="center" vertical="top" wrapText="1"/>
    </xf>
    <xf numFmtId="0" fontId="3" fillId="0" borderId="5" xfId="0" applyNumberFormat="1" applyFont="1" applyBorder="1" applyAlignment="1">
      <alignment horizontal="center" vertical="top" wrapText="1"/>
    </xf>
    <xf numFmtId="0" fontId="3" fillId="0" borderId="8" xfId="0" applyNumberFormat="1" applyFont="1" applyBorder="1" applyAlignment="1">
      <alignment horizontal="center" vertical="top" wrapText="1"/>
    </xf>
    <xf numFmtId="49" fontId="3" fillId="0" borderId="13" xfId="0" applyNumberFormat="1" applyFont="1" applyBorder="1" applyAlignment="1">
      <alignment horizontal="center" vertical="top" wrapText="1"/>
    </xf>
    <xf numFmtId="164" fontId="0" fillId="0" borderId="0" xfId="0" applyNumberFormat="1" applyFont="1" applyAlignment="1">
      <alignment vertical="top" wrapText="1"/>
    </xf>
    <xf numFmtId="0" fontId="3" fillId="0" borderId="1" xfId="0" applyNumberFormat="1" applyFont="1" applyBorder="1" applyAlignment="1">
      <alignment horizontal="center" vertical="top" wrapText="1"/>
    </xf>
    <xf numFmtId="0" fontId="3" fillId="0" borderId="5" xfId="0" applyNumberFormat="1" applyFont="1" applyBorder="1" applyAlignment="1">
      <alignment horizontal="center" vertical="top" wrapText="1"/>
    </xf>
    <xf numFmtId="0" fontId="3" fillId="0" borderId="11" xfId="0" applyNumberFormat="1" applyFont="1" applyBorder="1" applyAlignment="1">
      <alignment horizontal="center" vertical="top" wrapText="1"/>
    </xf>
    <xf numFmtId="49" fontId="3" fillId="0" borderId="5" xfId="0" applyNumberFormat="1" applyFont="1" applyBorder="1" applyAlignment="1">
      <alignment horizontal="center" vertical="top" wrapText="1"/>
    </xf>
    <xf numFmtId="0" fontId="3" fillId="0" borderId="8" xfId="0" applyNumberFormat="1" applyFont="1" applyBorder="1" applyAlignment="1">
      <alignment horizontal="center" vertical="top" wrapText="1"/>
    </xf>
    <xf numFmtId="49" fontId="3" fillId="0" borderId="13" xfId="0" applyNumberFormat="1" applyFont="1" applyBorder="1" applyAlignment="1">
      <alignment horizontal="center" vertical="top" wrapText="1"/>
    </xf>
    <xf numFmtId="4" fontId="2" fillId="0" borderId="19" xfId="0" applyNumberFormat="1" applyFont="1" applyFill="1" applyBorder="1" applyAlignment="1">
      <alignment horizontal="right" vertical="top" wrapText="1"/>
    </xf>
    <xf numFmtId="4" fontId="2" fillId="0" borderId="1" xfId="0" applyNumberFormat="1" applyFont="1" applyFill="1" applyBorder="1" applyAlignment="1">
      <alignment horizontal="right" vertical="top" wrapText="1"/>
    </xf>
    <xf numFmtId="4" fontId="2" fillId="0" borderId="16" xfId="0" applyNumberFormat="1" applyFont="1" applyFill="1" applyBorder="1" applyAlignment="1">
      <alignment horizontal="right" vertical="top" wrapText="1"/>
    </xf>
    <xf numFmtId="4" fontId="11" fillId="0" borderId="9" xfId="0" applyNumberFormat="1" applyFont="1" applyFill="1" applyBorder="1" applyAlignment="1">
      <alignment horizontal="right" vertical="top" wrapText="1"/>
    </xf>
    <xf numFmtId="164" fontId="2" fillId="0" borderId="0" xfId="0" applyNumberFormat="1" applyFont="1" applyFill="1" applyAlignment="1">
      <alignment vertical="top" wrapText="1"/>
    </xf>
    <xf numFmtId="164" fontId="2" fillId="0" borderId="14" xfId="0" applyNumberFormat="1" applyFont="1" applyFill="1" applyBorder="1" applyAlignment="1">
      <alignment vertical="top" wrapText="1"/>
    </xf>
    <xf numFmtId="0" fontId="2" fillId="0" borderId="9" xfId="0" applyNumberFormat="1" applyFont="1" applyFill="1" applyBorder="1" applyAlignment="1">
      <alignment horizontal="center" vertical="center" wrapText="1"/>
    </xf>
    <xf numFmtId="0" fontId="2" fillId="0" borderId="15" xfId="0" applyNumberFormat="1" applyFont="1" applyFill="1" applyBorder="1" applyAlignment="1">
      <alignment horizontal="center" vertical="center" wrapText="1"/>
    </xf>
    <xf numFmtId="4" fontId="7" fillId="0" borderId="9" xfId="0" applyNumberFormat="1" applyFont="1" applyFill="1" applyBorder="1" applyAlignment="1">
      <alignment horizontal="right" vertical="top" wrapText="1"/>
    </xf>
    <xf numFmtId="4" fontId="7" fillId="0" borderId="15" xfId="0" applyNumberFormat="1" applyFont="1" applyFill="1" applyBorder="1" applyAlignment="1">
      <alignment horizontal="right" vertical="top" wrapText="1"/>
    </xf>
    <xf numFmtId="4" fontId="2" fillId="0" borderId="1" xfId="0" applyNumberFormat="1" applyFont="1" applyFill="1" applyBorder="1" applyAlignment="1">
      <alignment horizontal="right" vertical="top" wrapText="1"/>
    </xf>
    <xf numFmtId="4" fontId="2" fillId="0" borderId="16" xfId="0" applyNumberFormat="1" applyFont="1" applyFill="1" applyBorder="1" applyAlignment="1">
      <alignment horizontal="right" vertical="top" wrapText="1"/>
    </xf>
    <xf numFmtId="4" fontId="2" fillId="0" borderId="11" xfId="0" applyNumberFormat="1" applyFont="1" applyFill="1" applyBorder="1" applyAlignment="1">
      <alignment horizontal="right" vertical="top" wrapText="1"/>
    </xf>
    <xf numFmtId="4" fontId="2" fillId="0" borderId="17" xfId="0" applyNumberFormat="1" applyFont="1" applyFill="1" applyBorder="1" applyAlignment="1">
      <alignment horizontal="right" vertical="top" wrapText="1"/>
    </xf>
    <xf numFmtId="4" fontId="12" fillId="0" borderId="13" xfId="0" applyNumberFormat="1" applyFont="1" applyFill="1" applyBorder="1" applyAlignment="1">
      <alignment horizontal="right" vertical="top" wrapText="1"/>
    </xf>
    <xf numFmtId="4" fontId="12" fillId="0" borderId="18" xfId="0" applyNumberFormat="1" applyFont="1" applyFill="1" applyBorder="1" applyAlignment="1">
      <alignment horizontal="right" vertical="top" wrapText="1"/>
    </xf>
    <xf numFmtId="4" fontId="12" fillId="0" borderId="5" xfId="0" applyNumberFormat="1" applyFont="1" applyFill="1" applyBorder="1" applyAlignment="1">
      <alignment horizontal="right" vertical="top" wrapText="1"/>
    </xf>
    <xf numFmtId="4" fontId="12" fillId="0" borderId="19" xfId="0" applyNumberFormat="1" applyFont="1" applyFill="1" applyBorder="1" applyAlignment="1">
      <alignment horizontal="right" vertical="top" wrapText="1"/>
    </xf>
    <xf numFmtId="4" fontId="12" fillId="0" borderId="11" xfId="0" applyNumberFormat="1" applyFont="1" applyFill="1" applyBorder="1" applyAlignment="1">
      <alignment horizontal="right" vertical="top" wrapText="1"/>
    </xf>
    <xf numFmtId="4" fontId="12" fillId="0" borderId="17" xfId="0" applyNumberFormat="1" applyFont="1" applyFill="1" applyBorder="1" applyAlignment="1">
      <alignment horizontal="right" vertical="top" wrapText="1"/>
    </xf>
    <xf numFmtId="4" fontId="2" fillId="0" borderId="5" xfId="0" applyNumberFormat="1" applyFont="1" applyFill="1" applyBorder="1" applyAlignment="1">
      <alignment horizontal="right" vertical="top" wrapText="1"/>
    </xf>
    <xf numFmtId="4" fontId="2" fillId="0" borderId="19" xfId="0" applyNumberFormat="1" applyFont="1" applyFill="1" applyBorder="1" applyAlignment="1">
      <alignment horizontal="right" vertical="top" wrapText="1"/>
    </xf>
    <xf numFmtId="4" fontId="2" fillId="0" borderId="11" xfId="0" applyNumberFormat="1" applyFont="1" applyFill="1" applyBorder="1" applyAlignment="1">
      <alignment horizontal="right" vertical="top" wrapText="1"/>
    </xf>
    <xf numFmtId="4" fontId="2" fillId="0" borderId="17" xfId="0" applyNumberFormat="1" applyFont="1" applyFill="1" applyBorder="1" applyAlignment="1">
      <alignment horizontal="right" vertical="top" wrapText="1"/>
    </xf>
    <xf numFmtId="4" fontId="2" fillId="0" borderId="8" xfId="0" applyNumberFormat="1" applyFont="1" applyFill="1" applyBorder="1" applyAlignment="1">
      <alignment horizontal="right" vertical="top" wrapText="1"/>
    </xf>
    <xf numFmtId="4" fontId="2" fillId="0" borderId="20" xfId="0" applyNumberFormat="1" applyFont="1" applyFill="1" applyBorder="1" applyAlignment="1">
      <alignment horizontal="right" vertical="top" wrapText="1"/>
    </xf>
    <xf numFmtId="4" fontId="2" fillId="0" borderId="13" xfId="0" applyNumberFormat="1" applyFont="1" applyFill="1" applyBorder="1" applyAlignment="1">
      <alignment horizontal="right" vertical="top" wrapText="1"/>
    </xf>
    <xf numFmtId="4" fontId="2" fillId="0" borderId="18" xfId="0" applyNumberFormat="1" applyFont="1" applyFill="1" applyBorder="1" applyAlignment="1">
      <alignment horizontal="right" vertical="top" wrapText="1"/>
    </xf>
    <xf numFmtId="4" fontId="2" fillId="0" borderId="12" xfId="0" applyNumberFormat="1" applyFont="1" applyFill="1" applyBorder="1" applyAlignment="1">
      <alignment horizontal="right" vertical="top" wrapText="1"/>
    </xf>
    <xf numFmtId="4" fontId="2" fillId="0" borderId="21" xfId="0" applyNumberFormat="1" applyFont="1" applyFill="1" applyBorder="1" applyAlignment="1">
      <alignment horizontal="right" vertical="top" wrapText="1"/>
    </xf>
    <xf numFmtId="4" fontId="13" fillId="0" borderId="9" xfId="0" applyNumberFormat="1" applyFont="1" applyFill="1" applyBorder="1" applyAlignment="1">
      <alignment horizontal="right" vertical="top" wrapText="1"/>
    </xf>
    <xf numFmtId="4" fontId="2" fillId="0" borderId="10" xfId="0" applyNumberFormat="1" applyFont="1" applyFill="1" applyBorder="1" applyAlignment="1">
      <alignment horizontal="right" vertical="top" wrapText="1"/>
    </xf>
    <xf numFmtId="164" fontId="0" fillId="0" borderId="0" xfId="0" applyNumberFormat="1" applyFont="1" applyFill="1" applyAlignment="1">
      <alignment vertical="top" wrapText="1"/>
    </xf>
    <xf numFmtId="164" fontId="0" fillId="0" borderId="14" xfId="0" applyNumberFormat="1" applyFont="1" applyFill="1" applyBorder="1" applyAlignment="1">
      <alignment vertical="top" wrapText="1"/>
    </xf>
    <xf numFmtId="0" fontId="6" fillId="0" borderId="5" xfId="0" applyNumberFormat="1" applyFont="1" applyBorder="1" applyAlignment="1">
      <alignment horizontal="center" vertical="top" wrapText="1"/>
    </xf>
    <xf numFmtId="0" fontId="4" fillId="0" borderId="8" xfId="0" applyNumberFormat="1" applyFont="1" applyBorder="1" applyAlignment="1">
      <alignment horizontal="center" vertical="center" wrapText="1"/>
    </xf>
    <xf numFmtId="4" fontId="7" fillId="0" borderId="5" xfId="0" applyNumberFormat="1" applyFont="1" applyFill="1" applyBorder="1" applyAlignment="1">
      <alignment horizontal="right" vertical="top" wrapText="1"/>
    </xf>
    <xf numFmtId="4" fontId="7" fillId="0" borderId="19" xfId="0" applyNumberFormat="1" applyFont="1" applyFill="1" applyBorder="1" applyAlignment="1">
      <alignment horizontal="right" vertical="top" wrapText="1"/>
    </xf>
    <xf numFmtId="0" fontId="4" fillId="0" borderId="8" xfId="0" applyNumberFormat="1" applyFont="1" applyFill="1" applyBorder="1" applyAlignment="1">
      <alignment horizontal="center" vertical="center" wrapText="1"/>
    </xf>
    <xf numFmtId="49" fontId="4" fillId="0" borderId="8"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0" fontId="10" fillId="0" borderId="23" xfId="0" applyNumberFormat="1" applyFont="1" applyBorder="1" applyAlignment="1">
      <alignment horizontal="center" vertical="top" wrapText="1"/>
    </xf>
    <xf numFmtId="49" fontId="10" fillId="0" borderId="23" xfId="0" applyNumberFormat="1" applyFont="1" applyBorder="1" applyAlignment="1">
      <alignment horizontal="center" vertical="top" wrapText="1"/>
    </xf>
    <xf numFmtId="4" fontId="11" fillId="0" borderId="23" xfId="0" applyNumberFormat="1" applyFont="1" applyFill="1" applyBorder="1" applyAlignment="1">
      <alignment horizontal="right" vertical="top" wrapText="1"/>
    </xf>
    <xf numFmtId="0" fontId="3" fillId="0" borderId="0" xfId="0" applyNumberFormat="1" applyFont="1" applyBorder="1" applyAlignment="1">
      <alignment horizontal="center" vertical="top" wrapText="1"/>
    </xf>
    <xf numFmtId="0" fontId="3" fillId="0" borderId="24" xfId="0" applyNumberFormat="1" applyFont="1" applyBorder="1" applyAlignment="1">
      <alignment vertical="top" wrapText="1"/>
    </xf>
    <xf numFmtId="0" fontId="3" fillId="0" borderId="24" xfId="0" applyNumberFormat="1" applyFont="1" applyBorder="1" applyAlignment="1">
      <alignment horizontal="center" vertical="top" wrapText="1"/>
    </xf>
    <xf numFmtId="49" fontId="3" fillId="0" borderId="24" xfId="0" applyNumberFormat="1" applyFont="1" applyBorder="1" applyAlignment="1">
      <alignment horizontal="center" vertical="top" wrapText="1"/>
    </xf>
    <xf numFmtId="4" fontId="2" fillId="0" borderId="24" xfId="0" applyNumberFormat="1" applyFont="1" applyFill="1" applyBorder="1" applyAlignment="1">
      <alignment horizontal="right" vertical="top" wrapText="1"/>
    </xf>
    <xf numFmtId="0" fontId="3" fillId="0" borderId="23" xfId="0" applyNumberFormat="1" applyFont="1" applyBorder="1" applyAlignment="1">
      <alignment horizontal="center" vertical="top" wrapText="1"/>
    </xf>
    <xf numFmtId="49" fontId="3" fillId="0" borderId="23" xfId="0" applyNumberFormat="1" applyFont="1" applyBorder="1" applyAlignment="1">
      <alignment horizontal="center" vertical="top" wrapText="1"/>
    </xf>
    <xf numFmtId="4" fontId="2" fillId="0" borderId="23" xfId="0" applyNumberFormat="1" applyFont="1" applyFill="1" applyBorder="1" applyAlignment="1">
      <alignment horizontal="right" vertical="top" wrapText="1"/>
    </xf>
    <xf numFmtId="4" fontId="2" fillId="0" borderId="22" xfId="0" applyNumberFormat="1" applyFont="1" applyFill="1" applyBorder="1" applyAlignment="1">
      <alignment horizontal="right" vertical="top" wrapText="1"/>
    </xf>
    <xf numFmtId="0" fontId="3" fillId="0" borderId="1" xfId="0" applyNumberFormat="1" applyFont="1" applyBorder="1" applyAlignment="1">
      <alignment horizontal="center" vertical="center" wrapText="1"/>
    </xf>
    <xf numFmtId="0" fontId="3" fillId="0" borderId="23" xfId="0" applyNumberFormat="1" applyFont="1" applyBorder="1" applyAlignment="1">
      <alignment horizontal="center" vertical="center" wrapText="1"/>
    </xf>
    <xf numFmtId="0" fontId="4" fillId="0" borderId="8" xfId="0" applyNumberFormat="1" applyFont="1" applyBorder="1" applyAlignment="1">
      <alignment horizontal="center" vertical="top" wrapText="1"/>
    </xf>
    <xf numFmtId="49" fontId="4" fillId="0" borderId="8" xfId="0" applyNumberFormat="1" applyFont="1" applyBorder="1" applyAlignment="1">
      <alignment horizontal="center" vertical="top" wrapText="1"/>
    </xf>
    <xf numFmtId="4" fontId="8" fillId="0" borderId="8" xfId="0" applyNumberFormat="1" applyFont="1" applyFill="1" applyBorder="1" applyAlignment="1">
      <alignment horizontal="right" vertical="top" wrapText="1"/>
    </xf>
    <xf numFmtId="0" fontId="3" fillId="0" borderId="25" xfId="0" applyNumberFormat="1" applyFont="1" applyBorder="1" applyAlignment="1">
      <alignment vertical="top" wrapText="1"/>
    </xf>
    <xf numFmtId="0" fontId="6" fillId="0" borderId="26" xfId="0" applyNumberFormat="1" applyFont="1" applyBorder="1" applyAlignment="1">
      <alignment vertical="top" wrapText="1"/>
    </xf>
    <xf numFmtId="0" fontId="6" fillId="0" borderId="27" xfId="0" applyNumberFormat="1" applyFont="1" applyBorder="1" applyAlignment="1">
      <alignment vertical="top" wrapText="1"/>
    </xf>
    <xf numFmtId="0" fontId="3" fillId="0" borderId="28" xfId="0" applyNumberFormat="1" applyFont="1" applyBorder="1" applyAlignment="1">
      <alignment vertical="top" wrapText="1"/>
    </xf>
    <xf numFmtId="0" fontId="6" fillId="0" borderId="29" xfId="0" applyNumberFormat="1" applyFont="1" applyBorder="1" applyAlignment="1">
      <alignment vertical="top" wrapText="1"/>
    </xf>
    <xf numFmtId="0" fontId="6" fillId="0" borderId="30" xfId="0" applyNumberFormat="1" applyFont="1" applyBorder="1" applyAlignment="1">
      <alignment vertical="top" wrapText="1"/>
    </xf>
    <xf numFmtId="165" fontId="15" fillId="0" borderId="0" xfId="0" applyNumberFormat="1" applyFont="1" applyFill="1" applyAlignment="1">
      <alignment vertical="top" wrapText="1"/>
    </xf>
    <xf numFmtId="0" fontId="14" fillId="0" borderId="0" xfId="1" applyFont="1" applyFill="1" applyBorder="1"/>
    <xf numFmtId="4" fontId="7" fillId="0" borderId="11" xfId="0" applyNumberFormat="1" applyFont="1" applyFill="1" applyBorder="1" applyAlignment="1">
      <alignment horizontal="right" vertical="top" wrapText="1"/>
    </xf>
    <xf numFmtId="0" fontId="1" fillId="0" borderId="0" xfId="0" applyNumberFormat="1" applyFont="1" applyBorder="1" applyAlignment="1">
      <alignment vertical="top" wrapText="1"/>
    </xf>
    <xf numFmtId="164" fontId="0" fillId="0" borderId="0" xfId="0" applyNumberFormat="1" applyFont="1" applyBorder="1" applyAlignment="1">
      <alignment vertical="top" wrapText="1"/>
    </xf>
    <xf numFmtId="164" fontId="2" fillId="0" borderId="0" xfId="0" applyNumberFormat="1" applyFont="1" applyBorder="1" applyAlignment="1">
      <alignment horizontal="center" vertical="center" wrapText="1"/>
    </xf>
    <xf numFmtId="164" fontId="2" fillId="0" borderId="0" xfId="0" applyNumberFormat="1" applyFont="1" applyFill="1" applyBorder="1" applyAlignment="1">
      <alignment vertical="top" wrapText="1"/>
    </xf>
    <xf numFmtId="0" fontId="3" fillId="0" borderId="0" xfId="0" applyNumberFormat="1" applyFont="1" applyBorder="1" applyAlignment="1">
      <alignment horizontal="left" vertical="top" wrapText="1"/>
    </xf>
    <xf numFmtId="0" fontId="4" fillId="0" borderId="0" xfId="0" applyNumberFormat="1" applyFont="1" applyBorder="1" applyAlignment="1">
      <alignment horizontal="center" vertical="center" wrapText="1"/>
    </xf>
    <xf numFmtId="0" fontId="2" fillId="0" borderId="0" xfId="0" applyNumberFormat="1" applyFont="1" applyFill="1" applyBorder="1" applyAlignment="1">
      <alignment horizontal="center" vertical="top" wrapText="1"/>
    </xf>
    <xf numFmtId="0" fontId="5" fillId="0" borderId="0" xfId="0" applyNumberFormat="1" applyFont="1" applyBorder="1" applyAlignment="1">
      <alignment horizontal="center" vertical="center" wrapText="1"/>
    </xf>
    <xf numFmtId="164" fontId="0" fillId="0" borderId="0" xfId="0" applyNumberFormat="1" applyFont="1" applyBorder="1" applyAlignment="1">
      <alignment vertical="top" wrapText="1"/>
    </xf>
    <xf numFmtId="0" fontId="3" fillId="0" borderId="31" xfId="0" applyNumberFormat="1" applyFont="1" applyBorder="1" applyAlignment="1">
      <alignment horizontal="center" vertical="center" wrapText="1"/>
    </xf>
    <xf numFmtId="0" fontId="6" fillId="0" borderId="31" xfId="0" applyNumberFormat="1" applyFont="1" applyBorder="1" applyAlignment="1">
      <alignment vertical="top" wrapText="1"/>
    </xf>
    <xf numFmtId="0" fontId="4" fillId="0" borderId="31" xfId="0" applyNumberFormat="1" applyFont="1" applyBorder="1" applyAlignment="1">
      <alignment horizontal="center" vertical="center" wrapText="1"/>
    </xf>
    <xf numFmtId="0" fontId="2" fillId="0" borderId="31" xfId="0" applyNumberFormat="1" applyFont="1" applyFill="1" applyBorder="1" applyAlignment="1">
      <alignment horizontal="center" vertical="top" wrapText="1"/>
    </xf>
    <xf numFmtId="0" fontId="6" fillId="0" borderId="31" xfId="0" applyNumberFormat="1" applyFont="1" applyFill="1" applyBorder="1" applyAlignment="1">
      <alignment vertical="top" wrapText="1"/>
    </xf>
    <xf numFmtId="0" fontId="6" fillId="0" borderId="24" xfId="0" applyNumberFormat="1" applyFont="1" applyBorder="1" applyAlignment="1">
      <alignment vertical="top" wrapText="1"/>
    </xf>
    <xf numFmtId="0" fontId="6" fillId="0" borderId="33" xfId="0" applyNumberFormat="1" applyFont="1" applyBorder="1" applyAlignment="1">
      <alignment vertical="top" wrapText="1"/>
    </xf>
    <xf numFmtId="0" fontId="3" fillId="0" borderId="33" xfId="0" applyNumberFormat="1" applyFont="1" applyBorder="1" applyAlignment="1">
      <alignment horizontal="center" vertical="top" wrapText="1"/>
    </xf>
    <xf numFmtId="49" fontId="3" fillId="0" borderId="33" xfId="0" applyNumberFormat="1" applyFont="1" applyBorder="1" applyAlignment="1">
      <alignment horizontal="center" vertical="top" wrapText="1"/>
    </xf>
    <xf numFmtId="4" fontId="2" fillId="0" borderId="33" xfId="0" applyNumberFormat="1" applyFont="1" applyFill="1" applyBorder="1" applyAlignment="1">
      <alignment horizontal="right" vertical="top" wrapText="1"/>
    </xf>
    <xf numFmtId="0" fontId="6" fillId="0" borderId="42" xfId="0" applyNumberFormat="1" applyFont="1" applyBorder="1" applyAlignment="1">
      <alignment vertical="top" wrapText="1"/>
    </xf>
    <xf numFmtId="0" fontId="2" fillId="0" borderId="43" xfId="0" applyNumberFormat="1" applyFont="1" applyBorder="1" applyAlignment="1">
      <alignment horizontal="center" vertical="center" wrapText="1"/>
    </xf>
    <xf numFmtId="0" fontId="4" fillId="0" borderId="43" xfId="0" applyNumberFormat="1" applyFont="1" applyBorder="1" applyAlignment="1">
      <alignment vertical="top" wrapText="1"/>
    </xf>
    <xf numFmtId="0" fontId="3" fillId="0" borderId="44" xfId="0" applyNumberFormat="1" applyFont="1" applyBorder="1" applyAlignment="1">
      <alignment horizontal="left" vertical="top" wrapText="1"/>
    </xf>
    <xf numFmtId="0" fontId="3" fillId="0" borderId="27" xfId="0" applyNumberFormat="1" applyFont="1" applyBorder="1" applyAlignment="1">
      <alignment horizontal="left" vertical="top" wrapText="1"/>
    </xf>
    <xf numFmtId="0" fontId="3" fillId="0" borderId="25" xfId="0" applyNumberFormat="1" applyFont="1" applyBorder="1" applyAlignment="1">
      <alignment horizontal="left" vertical="top" wrapText="1"/>
    </xf>
    <xf numFmtId="0" fontId="3" fillId="0" borderId="26" xfId="0" applyNumberFormat="1" applyFont="1" applyBorder="1" applyAlignment="1">
      <alignment horizontal="left" vertical="top" wrapText="1"/>
    </xf>
    <xf numFmtId="0" fontId="6" fillId="0" borderId="26" xfId="0" applyNumberFormat="1" applyFont="1" applyBorder="1" applyAlignment="1">
      <alignment vertical="top" wrapText="1"/>
    </xf>
    <xf numFmtId="0" fontId="6" fillId="0" borderId="27" xfId="0" applyNumberFormat="1" applyFont="1" applyBorder="1" applyAlignment="1">
      <alignment vertical="top" wrapText="1"/>
    </xf>
    <xf numFmtId="0" fontId="3" fillId="0" borderId="26" xfId="0" applyNumberFormat="1" applyFont="1" applyBorder="1" applyAlignment="1">
      <alignment vertical="top" wrapText="1"/>
    </xf>
    <xf numFmtId="0" fontId="3" fillId="0" borderId="25" xfId="0" applyNumberFormat="1" applyFont="1" applyBorder="1" applyAlignment="1">
      <alignment vertical="top" wrapText="1"/>
    </xf>
    <xf numFmtId="0" fontId="3" fillId="0" borderId="26" xfId="0" applyNumberFormat="1" applyFont="1" applyBorder="1" applyAlignment="1">
      <alignment vertical="top" wrapText="1"/>
    </xf>
    <xf numFmtId="0" fontId="3" fillId="0" borderId="42" xfId="0" applyNumberFormat="1" applyFont="1" applyBorder="1" applyAlignment="1">
      <alignment vertical="top" wrapText="1"/>
    </xf>
    <xf numFmtId="0" fontId="3" fillId="0" borderId="44" xfId="0" applyNumberFormat="1" applyFont="1" applyBorder="1" applyAlignment="1">
      <alignment vertical="top" wrapText="1"/>
    </xf>
    <xf numFmtId="0" fontId="3" fillId="0" borderId="44" xfId="0" applyNumberFormat="1" applyFont="1" applyBorder="1" applyAlignment="1">
      <alignment vertical="top" wrapText="1"/>
    </xf>
    <xf numFmtId="0" fontId="3" fillId="0" borderId="27" xfId="0" applyNumberFormat="1" applyFont="1" applyBorder="1" applyAlignment="1">
      <alignment vertical="top" wrapText="1"/>
    </xf>
    <xf numFmtId="0" fontId="3" fillId="0" borderId="45" xfId="0" applyNumberFormat="1" applyFont="1" applyBorder="1" applyAlignment="1">
      <alignment vertical="top" wrapText="1"/>
    </xf>
    <xf numFmtId="4" fontId="2" fillId="0" borderId="14" xfId="0" applyNumberFormat="1" applyFont="1" applyFill="1" applyBorder="1" applyAlignment="1">
      <alignment horizontal="right" vertical="top" wrapText="1"/>
    </xf>
    <xf numFmtId="0" fontId="3" fillId="0" borderId="45" xfId="0" applyNumberFormat="1" applyFont="1" applyBorder="1" applyAlignment="1">
      <alignment horizontal="left" vertical="top" wrapText="1"/>
    </xf>
    <xf numFmtId="0" fontId="3" fillId="0" borderId="42" xfId="0" applyNumberFormat="1" applyFont="1" applyBorder="1" applyAlignment="1">
      <alignment horizontal="left" vertical="top" wrapText="1"/>
    </xf>
    <xf numFmtId="0" fontId="6" fillId="0" borderId="42" xfId="0" applyNumberFormat="1" applyFont="1" applyBorder="1" applyAlignment="1">
      <alignment vertical="top" wrapText="1"/>
    </xf>
    <xf numFmtId="0" fontId="3" fillId="0" borderId="46" xfId="0" applyNumberFormat="1" applyFont="1" applyBorder="1" applyAlignment="1">
      <alignment vertical="top" wrapText="1"/>
    </xf>
    <xf numFmtId="0" fontId="3" fillId="0" borderId="43" xfId="0" applyNumberFormat="1" applyFont="1" applyBorder="1" applyAlignment="1">
      <alignment vertical="top" wrapText="1"/>
    </xf>
    <xf numFmtId="0" fontId="10" fillId="0" borderId="43" xfId="0" applyNumberFormat="1" applyFont="1" applyBorder="1" applyAlignment="1">
      <alignment vertical="top" wrapText="1"/>
    </xf>
    <xf numFmtId="4" fontId="11" fillId="0" borderId="15" xfId="0" applyNumberFormat="1" applyFont="1" applyFill="1" applyBorder="1" applyAlignment="1">
      <alignment horizontal="right" vertical="top" wrapText="1"/>
    </xf>
    <xf numFmtId="0" fontId="10" fillId="0" borderId="46" xfId="0" applyNumberFormat="1" applyFont="1" applyBorder="1" applyAlignment="1">
      <alignment vertical="top" wrapText="1"/>
    </xf>
    <xf numFmtId="4" fontId="11" fillId="0" borderId="22" xfId="0" applyNumberFormat="1" applyFont="1" applyFill="1" applyBorder="1" applyAlignment="1">
      <alignment horizontal="right" vertical="top" wrapText="1"/>
    </xf>
    <xf numFmtId="0" fontId="4" fillId="0" borderId="42" xfId="0" applyNumberFormat="1" applyFont="1" applyBorder="1" applyAlignment="1">
      <alignment vertical="top" wrapText="1"/>
    </xf>
    <xf numFmtId="4" fontId="8" fillId="0" borderId="20" xfId="0" applyNumberFormat="1" applyFont="1" applyFill="1" applyBorder="1" applyAlignment="1">
      <alignment horizontal="right" vertical="top" wrapText="1"/>
    </xf>
    <xf numFmtId="4" fontId="13" fillId="0" borderId="15" xfId="0" applyNumberFormat="1" applyFont="1" applyFill="1" applyBorder="1" applyAlignment="1">
      <alignment horizontal="right" vertical="top" wrapText="1"/>
    </xf>
    <xf numFmtId="0" fontId="3" fillId="0" borderId="25" xfId="0" applyNumberFormat="1" applyFont="1" applyFill="1" applyBorder="1" applyAlignment="1">
      <alignment vertical="top" wrapText="1"/>
    </xf>
    <xf numFmtId="0" fontId="6" fillId="0" borderId="26" xfId="0" applyNumberFormat="1" applyFont="1" applyFill="1" applyBorder="1" applyAlignment="1">
      <alignment vertical="top" wrapText="1"/>
    </xf>
    <xf numFmtId="0" fontId="6" fillId="0" borderId="27" xfId="0" applyNumberFormat="1" applyFont="1" applyFill="1" applyBorder="1" applyAlignment="1">
      <alignment vertical="top" wrapText="1"/>
    </xf>
    <xf numFmtId="0" fontId="4" fillId="0" borderId="27" xfId="0" applyNumberFormat="1" applyFont="1" applyBorder="1" applyAlignment="1">
      <alignment vertical="top" wrapText="1"/>
    </xf>
    <xf numFmtId="4" fontId="7" fillId="0" borderId="17" xfId="0" applyNumberFormat="1" applyFont="1" applyFill="1" applyBorder="1" applyAlignment="1">
      <alignment horizontal="right" vertical="top" wrapText="1"/>
    </xf>
    <xf numFmtId="0" fontId="4" fillId="0" borderId="42" xfId="0" applyNumberFormat="1" applyFont="1" applyFill="1" applyBorder="1" applyAlignment="1">
      <alignment vertical="top" wrapText="1"/>
    </xf>
    <xf numFmtId="0" fontId="4" fillId="0" borderId="26" xfId="0" applyNumberFormat="1" applyFont="1" applyFill="1" applyBorder="1" applyAlignment="1">
      <alignment vertical="top" wrapText="1"/>
    </xf>
    <xf numFmtId="164" fontId="0" fillId="0" borderId="0" xfId="0" applyNumberFormat="1" applyFont="1" applyBorder="1" applyAlignment="1">
      <alignment horizontal="center" vertical="top" wrapText="1"/>
    </xf>
    <xf numFmtId="0" fontId="6" fillId="0" borderId="5" xfId="0" applyNumberFormat="1" applyFont="1" applyBorder="1" applyAlignment="1">
      <alignment horizontal="center" vertical="top" wrapText="1"/>
    </xf>
    <xf numFmtId="0" fontId="6" fillId="0" borderId="8" xfId="0" applyNumberFormat="1" applyFont="1" applyBorder="1" applyAlignment="1">
      <alignment horizontal="center" vertical="top" wrapText="1"/>
    </xf>
    <xf numFmtId="0" fontId="6" fillId="0" borderId="33" xfId="0" applyNumberFormat="1" applyFont="1" applyBorder="1" applyAlignment="1">
      <alignment horizontal="center" vertical="top" wrapText="1"/>
    </xf>
    <xf numFmtId="0" fontId="6" fillId="0" borderId="11" xfId="0" applyNumberFormat="1" applyFont="1" applyBorder="1" applyAlignment="1">
      <alignment horizontal="center" vertical="top" wrapText="1"/>
    </xf>
    <xf numFmtId="0" fontId="6" fillId="0" borderId="11" xfId="0" applyNumberFormat="1" applyFont="1" applyBorder="1" applyAlignment="1">
      <alignment horizontal="center" vertical="top" wrapText="1"/>
    </xf>
    <xf numFmtId="0" fontId="3" fillId="0" borderId="25" xfId="0" applyNumberFormat="1" applyFont="1" applyBorder="1" applyAlignment="1">
      <alignment horizontal="center" vertical="top" wrapText="1"/>
    </xf>
    <xf numFmtId="0" fontId="6" fillId="0" borderId="26" xfId="0" applyNumberFormat="1" applyFont="1" applyBorder="1" applyAlignment="1">
      <alignment horizontal="center" vertical="top" wrapText="1"/>
    </xf>
    <xf numFmtId="0" fontId="6" fillId="0" borderId="27" xfId="0" applyNumberFormat="1" applyFont="1" applyBorder="1" applyAlignment="1">
      <alignment horizontal="center" vertical="top" wrapText="1"/>
    </xf>
    <xf numFmtId="0" fontId="4" fillId="0" borderId="11" xfId="0" applyNumberFormat="1" applyFont="1" applyBorder="1" applyAlignment="1">
      <alignment horizontal="center" vertical="top" wrapText="1"/>
    </xf>
    <xf numFmtId="0" fontId="4" fillId="0" borderId="8" xfId="0" applyNumberFormat="1" applyFont="1" applyFill="1" applyBorder="1" applyAlignment="1">
      <alignment horizontal="center" vertical="top" wrapText="1"/>
    </xf>
    <xf numFmtId="0" fontId="4" fillId="0" borderId="5" xfId="0" applyNumberFormat="1" applyFont="1" applyFill="1" applyBorder="1" applyAlignment="1">
      <alignment horizontal="center" vertical="top" wrapText="1"/>
    </xf>
    <xf numFmtId="0" fontId="4" fillId="0" borderId="47" xfId="0" applyNumberFormat="1" applyFont="1" applyFill="1" applyBorder="1" applyAlignment="1">
      <alignment vertical="top" wrapText="1"/>
    </xf>
    <xf numFmtId="0" fontId="4" fillId="0" borderId="47" xfId="0" applyNumberFormat="1" applyFont="1" applyFill="1" applyBorder="1" applyAlignment="1">
      <alignment horizontal="center" vertical="top" wrapText="1"/>
    </xf>
    <xf numFmtId="0" fontId="4" fillId="0" borderId="47" xfId="0" applyNumberFormat="1" applyFont="1" applyFill="1" applyBorder="1" applyAlignment="1">
      <alignment horizontal="center" vertical="center" wrapText="1"/>
    </xf>
    <xf numFmtId="49" fontId="4" fillId="0" borderId="47" xfId="0" applyNumberFormat="1" applyFont="1" applyFill="1" applyBorder="1" applyAlignment="1">
      <alignment horizontal="center" vertical="center" wrapText="1"/>
    </xf>
    <xf numFmtId="4" fontId="7" fillId="0" borderId="47" xfId="0" applyNumberFormat="1" applyFont="1" applyFill="1" applyBorder="1" applyAlignment="1">
      <alignment horizontal="right" vertical="top" wrapText="1"/>
    </xf>
    <xf numFmtId="165" fontId="15" fillId="0" borderId="0" xfId="0" applyNumberFormat="1" applyFont="1" applyFill="1" applyBorder="1" applyAlignment="1">
      <alignment horizontal="center" vertical="top" wrapText="1"/>
    </xf>
    <xf numFmtId="165" fontId="15" fillId="0" borderId="0" xfId="0" applyNumberFormat="1" applyFont="1" applyFill="1" applyBorder="1" applyAlignment="1">
      <alignment vertical="top" wrapText="1"/>
    </xf>
    <xf numFmtId="165" fontId="0" fillId="0" borderId="0" xfId="0" applyNumberFormat="1" applyFont="1" applyFill="1" applyBorder="1" applyAlignment="1">
      <alignment vertical="top" wrapText="1"/>
    </xf>
    <xf numFmtId="164" fontId="14" fillId="0" borderId="48" xfId="0" applyFont="1" applyFill="1" applyBorder="1" applyAlignment="1"/>
    <xf numFmtId="165" fontId="15" fillId="0" borderId="48" xfId="0" applyNumberFormat="1" applyFont="1" applyFill="1" applyBorder="1" applyAlignment="1">
      <alignment horizontal="center" vertical="top" wrapText="1"/>
    </xf>
    <xf numFmtId="165" fontId="15" fillId="0" borderId="48" xfId="0" applyNumberFormat="1" applyFont="1" applyFill="1" applyBorder="1" applyAlignment="1">
      <alignment vertical="top" wrapText="1"/>
    </xf>
    <xf numFmtId="165" fontId="0" fillId="0" borderId="48" xfId="0" applyNumberFormat="1" applyFont="1" applyFill="1" applyBorder="1" applyAlignment="1">
      <alignment vertical="top" wrapText="1"/>
    </xf>
    <xf numFmtId="0" fontId="3" fillId="0" borderId="48" xfId="0" applyNumberFormat="1" applyFont="1" applyBorder="1" applyAlignment="1">
      <alignment horizontal="center" vertical="center" wrapText="1"/>
    </xf>
    <xf numFmtId="164" fontId="0" fillId="0" borderId="48" xfId="0" applyNumberFormat="1" applyFont="1" applyFill="1" applyBorder="1" applyAlignment="1">
      <alignment vertical="top" wrapText="1"/>
    </xf>
    <xf numFmtId="0" fontId="3" fillId="0" borderId="13" xfId="0" applyNumberFormat="1" applyFont="1" applyBorder="1" applyAlignment="1">
      <alignment horizontal="center" vertical="center" wrapText="1"/>
    </xf>
    <xf numFmtId="0" fontId="3" fillId="0" borderId="11" xfId="0" applyNumberFormat="1" applyFont="1" applyBorder="1" applyAlignment="1">
      <alignment horizontal="center" vertical="center" wrapText="1"/>
    </xf>
    <xf numFmtId="0" fontId="3" fillId="0" borderId="33" xfId="0" applyNumberFormat="1" applyFont="1" applyBorder="1" applyAlignment="1">
      <alignment horizontal="center" vertical="center" wrapText="1"/>
    </xf>
    <xf numFmtId="0" fontId="3" fillId="0" borderId="9" xfId="0" applyNumberFormat="1" applyFont="1" applyBorder="1" applyAlignment="1">
      <alignment horizontal="center" vertical="center" wrapText="1"/>
    </xf>
    <xf numFmtId="0" fontId="3" fillId="0" borderId="5" xfId="0" applyNumberFormat="1" applyFont="1" applyFill="1" applyBorder="1" applyAlignment="1">
      <alignment horizontal="center" vertical="center" wrapText="1"/>
    </xf>
    <xf numFmtId="0" fontId="3" fillId="0" borderId="11" xfId="0" applyNumberFormat="1" applyFont="1" applyFill="1" applyBorder="1" applyAlignment="1">
      <alignment horizontal="center" vertical="center" wrapText="1"/>
    </xf>
    <xf numFmtId="0" fontId="3" fillId="0" borderId="5" xfId="0" applyNumberFormat="1" applyFont="1" applyBorder="1" applyAlignment="1">
      <alignment horizontal="center" vertical="center" wrapText="1"/>
    </xf>
    <xf numFmtId="0" fontId="3" fillId="0" borderId="32" xfId="0" applyNumberFormat="1" applyFont="1" applyBorder="1" applyAlignment="1">
      <alignment horizontal="center" vertical="center" wrapText="1"/>
    </xf>
    <xf numFmtId="0" fontId="3" fillId="0" borderId="1" xfId="0" applyNumberFormat="1" applyFont="1" applyBorder="1" applyAlignment="1">
      <alignment horizontal="center" vertical="center" wrapText="1"/>
    </xf>
    <xf numFmtId="0" fontId="3" fillId="0" borderId="8" xfId="0" applyNumberFormat="1" applyFont="1" applyBorder="1" applyAlignment="1">
      <alignment horizontal="center" vertical="center" wrapText="1"/>
    </xf>
    <xf numFmtId="0" fontId="3" fillId="0" borderId="12" xfId="0" applyNumberFormat="1" applyFont="1" applyBorder="1" applyAlignment="1">
      <alignment horizontal="center" vertical="center" wrapText="1"/>
    </xf>
    <xf numFmtId="0" fontId="3" fillId="0" borderId="5" xfId="0" applyNumberFormat="1" applyFont="1" applyFill="1" applyBorder="1" applyAlignment="1">
      <alignment horizontal="center" vertical="center" wrapText="1"/>
    </xf>
    <xf numFmtId="0" fontId="3" fillId="0" borderId="24" xfId="0" applyNumberFormat="1" applyFont="1" applyBorder="1" applyAlignment="1">
      <alignment horizontal="center" vertical="center" wrapText="1"/>
    </xf>
    <xf numFmtId="0" fontId="3" fillId="0" borderId="11" xfId="0" applyNumberFormat="1" applyFont="1" applyBorder="1" applyAlignment="1">
      <alignment horizontal="center" vertical="center" wrapText="1"/>
    </xf>
    <xf numFmtId="0" fontId="3" fillId="0" borderId="34" xfId="0" applyNumberFormat="1" applyFont="1" applyBorder="1" applyAlignment="1">
      <alignment horizontal="center" vertical="center" wrapText="1"/>
    </xf>
    <xf numFmtId="0" fontId="3" fillId="0" borderId="13" xfId="0" applyNumberFormat="1" applyFont="1" applyBorder="1" applyAlignment="1">
      <alignment horizontal="center" vertical="center" wrapText="1"/>
    </xf>
    <xf numFmtId="0" fontId="4" fillId="0" borderId="9" xfId="0" applyNumberFormat="1" applyFont="1" applyBorder="1" applyAlignment="1">
      <alignment horizontal="center" vertical="center" wrapText="1"/>
    </xf>
    <xf numFmtId="0" fontId="10" fillId="0" borderId="9" xfId="0" applyNumberFormat="1" applyFont="1" applyBorder="1" applyAlignment="1">
      <alignment horizontal="center" vertical="center" wrapText="1"/>
    </xf>
    <xf numFmtId="0" fontId="3" fillId="0" borderId="8" xfId="0" applyNumberFormat="1" applyFont="1" applyBorder="1" applyAlignment="1">
      <alignment vertical="center" wrapText="1"/>
    </xf>
    <xf numFmtId="0" fontId="10" fillId="0" borderId="23" xfId="0" applyNumberFormat="1" applyFont="1" applyBorder="1" applyAlignment="1">
      <alignment horizontal="center" vertical="center" wrapText="1"/>
    </xf>
    <xf numFmtId="4" fontId="2" fillId="0" borderId="49" xfId="0" applyNumberFormat="1" applyFont="1" applyFill="1" applyBorder="1" applyAlignment="1">
      <alignment horizontal="right" vertical="top" wrapText="1"/>
    </xf>
    <xf numFmtId="0" fontId="6" fillId="0" borderId="10" xfId="0" applyNumberFormat="1" applyFont="1" applyBorder="1" applyAlignment="1">
      <alignment vertical="top" wrapText="1"/>
    </xf>
    <xf numFmtId="0" fontId="6" fillId="0" borderId="10" xfId="0" applyNumberFormat="1" applyFont="1" applyBorder="1" applyAlignment="1">
      <alignment horizontal="center" vertical="top" wrapText="1"/>
    </xf>
    <xf numFmtId="49" fontId="3" fillId="0" borderId="10" xfId="0" applyNumberFormat="1" applyFont="1" applyBorder="1" applyAlignment="1">
      <alignment horizontal="center" vertical="top" wrapText="1"/>
    </xf>
    <xf numFmtId="0" fontId="6" fillId="0" borderId="45" xfId="0" applyNumberFormat="1" applyFont="1" applyBorder="1" applyAlignment="1">
      <alignment vertical="top" wrapText="1"/>
    </xf>
    <xf numFmtId="0" fontId="6" fillId="0" borderId="12" xfId="0" applyNumberFormat="1" applyFont="1" applyBorder="1" applyAlignment="1">
      <alignment horizontal="center" vertical="top" wrapText="1"/>
    </xf>
    <xf numFmtId="0" fontId="16" fillId="0" borderId="25" xfId="0" applyNumberFormat="1" applyFont="1" applyBorder="1" applyAlignment="1">
      <alignment horizontal="center" vertical="center" wrapText="1"/>
    </xf>
    <xf numFmtId="0" fontId="16" fillId="0" borderId="13" xfId="0" applyNumberFormat="1" applyFont="1" applyBorder="1" applyAlignment="1">
      <alignment horizontal="center" vertical="center" wrapText="1"/>
    </xf>
    <xf numFmtId="0" fontId="16" fillId="0" borderId="35" xfId="0" applyNumberFormat="1" applyFont="1" applyBorder="1" applyAlignment="1">
      <alignment horizontal="center" vertical="center" wrapText="1"/>
    </xf>
    <xf numFmtId="0" fontId="17" fillId="0" borderId="36" xfId="0" applyNumberFormat="1" applyFont="1" applyBorder="1" applyAlignment="1">
      <alignment vertical="top" wrapText="1"/>
    </xf>
    <xf numFmtId="0" fontId="17" fillId="0" borderId="37" xfId="0" applyNumberFormat="1" applyFont="1" applyBorder="1" applyAlignment="1">
      <alignment vertical="top" wrapText="1"/>
    </xf>
    <xf numFmtId="0" fontId="16" fillId="0" borderId="38" xfId="0" applyNumberFormat="1" applyFont="1" applyBorder="1" applyAlignment="1">
      <alignment horizontal="center" vertical="center" wrapText="1"/>
    </xf>
    <xf numFmtId="0" fontId="17" fillId="0" borderId="39" xfId="0" applyNumberFormat="1" applyFont="1" applyBorder="1" applyAlignment="1">
      <alignment vertical="top" wrapText="1"/>
    </xf>
    <xf numFmtId="0" fontId="16" fillId="0" borderId="35" xfId="0" applyNumberFormat="1" applyFont="1" applyFill="1" applyBorder="1" applyAlignment="1">
      <alignment horizontal="center" vertical="center" wrapText="1"/>
    </xf>
    <xf numFmtId="0" fontId="17" fillId="0" borderId="36" xfId="0" applyNumberFormat="1" applyFont="1" applyFill="1" applyBorder="1" applyAlignment="1">
      <alignment vertical="top" wrapText="1"/>
    </xf>
    <xf numFmtId="0" fontId="17" fillId="0" borderId="40" xfId="0" applyNumberFormat="1" applyFont="1" applyFill="1" applyBorder="1" applyAlignment="1">
      <alignment vertical="top" wrapText="1"/>
    </xf>
    <xf numFmtId="0" fontId="17" fillId="0" borderId="26" xfId="0" applyNumberFormat="1" applyFont="1" applyBorder="1" applyAlignment="1">
      <alignment vertical="top" wrapText="1"/>
    </xf>
    <xf numFmtId="0" fontId="17" fillId="0" borderId="5" xfId="0" applyNumberFormat="1" applyFont="1" applyBorder="1" applyAlignment="1">
      <alignment horizontal="center" vertical="top" wrapText="1"/>
    </xf>
    <xf numFmtId="0" fontId="16" fillId="0" borderId="2" xfId="0" applyNumberFormat="1" applyFont="1" applyBorder="1" applyAlignment="1">
      <alignment horizontal="center" vertical="center" wrapText="1"/>
    </xf>
    <xf numFmtId="0" fontId="17" fillId="0" borderId="3" xfId="0" applyNumberFormat="1" applyFont="1" applyBorder="1" applyAlignment="1">
      <alignment vertical="top" wrapText="1"/>
    </xf>
    <xf numFmtId="0" fontId="17" fillId="0" borderId="4" xfId="0" applyNumberFormat="1" applyFont="1" applyBorder="1" applyAlignment="1">
      <alignment vertical="top" wrapText="1"/>
    </xf>
    <xf numFmtId="0" fontId="17" fillId="0" borderId="6" xfId="0" applyNumberFormat="1" applyFont="1" applyBorder="1" applyAlignment="1">
      <alignment vertical="top" wrapText="1"/>
    </xf>
    <xf numFmtId="0" fontId="17" fillId="0" borderId="7" xfId="0" applyNumberFormat="1" applyFont="1" applyBorder="1" applyAlignment="1">
      <alignment vertical="top" wrapText="1"/>
    </xf>
    <xf numFmtId="0" fontId="16" fillId="0" borderId="1"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0" fontId="17" fillId="0" borderId="41" xfId="0" applyNumberFormat="1" applyFont="1" applyFill="1" applyBorder="1" applyAlignment="1">
      <alignment vertical="top" wrapText="1"/>
    </xf>
    <xf numFmtId="0" fontId="17" fillId="0" borderId="42" xfId="0" applyNumberFormat="1" applyFont="1" applyBorder="1" applyAlignment="1">
      <alignment vertical="top" wrapText="1"/>
    </xf>
    <xf numFmtId="0" fontId="17" fillId="0" borderId="8" xfId="0" applyNumberFormat="1" applyFont="1" applyBorder="1" applyAlignment="1">
      <alignment horizontal="center" vertical="top" wrapText="1"/>
    </xf>
    <xf numFmtId="0" fontId="16" fillId="0" borderId="9" xfId="0" applyNumberFormat="1" applyFont="1" applyBorder="1" applyAlignment="1">
      <alignment horizontal="center" vertical="center" wrapText="1"/>
    </xf>
    <xf numFmtId="0" fontId="17" fillId="0" borderId="8" xfId="0" applyNumberFormat="1" applyFont="1" applyFill="1" applyBorder="1" applyAlignment="1">
      <alignment vertical="top" wrapText="1"/>
    </xf>
    <xf numFmtId="0" fontId="16" fillId="0" borderId="9" xfId="0" applyNumberFormat="1" applyFont="1" applyFill="1" applyBorder="1" applyAlignment="1">
      <alignment horizontal="center" vertical="center" wrapText="1"/>
    </xf>
    <xf numFmtId="0" fontId="16" fillId="0" borderId="15" xfId="0" applyNumberFormat="1" applyFont="1" applyFill="1" applyBorder="1" applyAlignment="1">
      <alignment horizontal="center" vertical="center" wrapText="1"/>
    </xf>
  </cellXfs>
  <cellStyles count="2">
    <cellStyle name="Normal_TMP_2" xfId="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72"/>
  <sheetViews>
    <sheetView tabSelected="1" view="pageBreakPreview" zoomScale="85" zoomScaleNormal="70" zoomScaleSheetLayoutView="85" zoomScalePageLayoutView="50" workbookViewId="0">
      <selection activeCell="K220" sqref="K220"/>
    </sheetView>
  </sheetViews>
  <sheetFormatPr defaultColWidth="14.42578125" defaultRowHeight="15" customHeight="1" x14ac:dyDescent="0.2"/>
  <cols>
    <col min="1" max="1" width="36.85546875" customWidth="1"/>
    <col min="2" max="2" width="8.85546875" style="20" customWidth="1"/>
    <col min="3" max="3" width="28.85546875" customWidth="1"/>
    <col min="4" max="4" width="13.28515625" customWidth="1"/>
    <col min="5" max="5" width="14.140625" customWidth="1"/>
    <col min="6" max="6" width="30.85546875" customWidth="1"/>
    <col min="7" max="7" width="13.28515625" customWidth="1"/>
    <col min="8" max="8" width="12.28515625" customWidth="1"/>
    <col min="9" max="9" width="35.140625" customWidth="1"/>
    <col min="10" max="10" width="13.28515625" customWidth="1"/>
    <col min="11" max="11" width="14.7109375" customWidth="1"/>
    <col min="12" max="13" width="5.7109375" customWidth="1"/>
    <col min="14" max="15" width="18.85546875" style="67" customWidth="1"/>
    <col min="16" max="16" width="18.85546875" style="68" customWidth="1"/>
    <col min="17" max="25" width="8.7109375" customWidth="1"/>
  </cols>
  <sheetData>
    <row r="1" spans="1:16" ht="12.75" x14ac:dyDescent="0.2">
      <c r="A1" s="103" t="s">
        <v>0</v>
      </c>
      <c r="B1" s="159"/>
      <c r="C1" s="105"/>
      <c r="D1" s="105"/>
      <c r="E1" s="105"/>
      <c r="F1" s="105"/>
      <c r="G1" s="105"/>
      <c r="H1" s="105"/>
      <c r="I1" s="105"/>
      <c r="J1" s="105"/>
      <c r="K1" s="105"/>
      <c r="L1" s="105"/>
      <c r="M1" s="105"/>
      <c r="N1" s="106"/>
      <c r="O1" s="106"/>
      <c r="P1" s="106"/>
    </row>
    <row r="2" spans="1:16" ht="12.75" x14ac:dyDescent="0.2">
      <c r="A2" s="107" t="s">
        <v>0</v>
      </c>
      <c r="B2" s="80" t="s">
        <v>0</v>
      </c>
      <c r="C2" s="108" t="s">
        <v>0</v>
      </c>
      <c r="D2" s="108" t="s">
        <v>0</v>
      </c>
      <c r="E2" s="108" t="s">
        <v>0</v>
      </c>
      <c r="F2" s="108" t="s">
        <v>0</v>
      </c>
      <c r="G2" s="108" t="s">
        <v>0</v>
      </c>
      <c r="H2" s="108" t="s">
        <v>0</v>
      </c>
      <c r="I2" s="108" t="s">
        <v>0</v>
      </c>
      <c r="J2" s="108" t="s">
        <v>0</v>
      </c>
      <c r="K2" s="108" t="s">
        <v>0</v>
      </c>
      <c r="L2" s="108" t="s">
        <v>0</v>
      </c>
      <c r="M2" s="108" t="s">
        <v>0</v>
      </c>
      <c r="N2" s="109" t="s">
        <v>0</v>
      </c>
      <c r="O2" s="109" t="s">
        <v>0</v>
      </c>
      <c r="P2" s="109" t="s">
        <v>0</v>
      </c>
    </row>
    <row r="3" spans="1:16" ht="12.75" x14ac:dyDescent="0.2">
      <c r="A3" s="110" t="s">
        <v>1</v>
      </c>
      <c r="B3" s="111"/>
      <c r="C3" s="111"/>
      <c r="D3" s="111"/>
      <c r="E3" s="111"/>
      <c r="F3" s="111"/>
      <c r="G3" s="111"/>
      <c r="H3" s="111"/>
      <c r="I3" s="111"/>
      <c r="J3" s="111"/>
      <c r="K3" s="111"/>
      <c r="L3" s="111"/>
      <c r="M3" s="111"/>
      <c r="N3" s="111"/>
      <c r="O3" s="111"/>
      <c r="P3" s="111"/>
    </row>
    <row r="4" spans="1:16" ht="12.75" x14ac:dyDescent="0.2">
      <c r="A4" s="110" t="s">
        <v>2</v>
      </c>
      <c r="B4" s="111"/>
      <c r="C4" s="111"/>
      <c r="D4" s="111"/>
      <c r="E4" s="111"/>
      <c r="F4" s="111"/>
      <c r="G4" s="111"/>
      <c r="H4" s="111"/>
      <c r="I4" s="111"/>
      <c r="J4" s="111"/>
      <c r="K4" s="111"/>
      <c r="L4" s="111"/>
      <c r="M4" s="111"/>
      <c r="N4" s="111"/>
      <c r="O4" s="111"/>
      <c r="P4" s="111"/>
    </row>
    <row r="5" spans="1:16" ht="12.75" x14ac:dyDescent="0.2">
      <c r="A5" s="112" t="s">
        <v>0</v>
      </c>
      <c r="B5" s="113"/>
      <c r="C5" s="114" t="s">
        <v>0</v>
      </c>
      <c r="D5" s="113"/>
      <c r="E5" s="113"/>
      <c r="F5" s="113"/>
      <c r="G5" s="113"/>
      <c r="H5" s="113"/>
      <c r="I5" s="113"/>
      <c r="J5" s="113"/>
      <c r="K5" s="113"/>
      <c r="L5" s="113"/>
      <c r="M5" s="113"/>
      <c r="N5" s="115" t="s">
        <v>0</v>
      </c>
      <c r="O5" s="116"/>
      <c r="P5" s="116"/>
    </row>
    <row r="6" spans="1:16" ht="12.75" x14ac:dyDescent="0.2">
      <c r="A6" s="211" t="s">
        <v>3</v>
      </c>
      <c r="B6" s="212" t="s">
        <v>4</v>
      </c>
      <c r="C6" s="213" t="s">
        <v>5</v>
      </c>
      <c r="D6" s="214"/>
      <c r="E6" s="214"/>
      <c r="F6" s="214"/>
      <c r="G6" s="214"/>
      <c r="H6" s="214"/>
      <c r="I6" s="214"/>
      <c r="J6" s="214"/>
      <c r="K6" s="215"/>
      <c r="L6" s="216" t="s">
        <v>6</v>
      </c>
      <c r="M6" s="217"/>
      <c r="N6" s="218" t="s">
        <v>7</v>
      </c>
      <c r="O6" s="219"/>
      <c r="P6" s="220"/>
    </row>
    <row r="7" spans="1:16" ht="12.75" x14ac:dyDescent="0.2">
      <c r="A7" s="221"/>
      <c r="B7" s="222"/>
      <c r="C7" s="223" t="s">
        <v>8</v>
      </c>
      <c r="D7" s="224"/>
      <c r="E7" s="225"/>
      <c r="F7" s="223" t="s">
        <v>9</v>
      </c>
      <c r="G7" s="224"/>
      <c r="H7" s="225"/>
      <c r="I7" s="223" t="s">
        <v>10</v>
      </c>
      <c r="J7" s="224"/>
      <c r="K7" s="225"/>
      <c r="L7" s="226"/>
      <c r="M7" s="227"/>
      <c r="N7" s="228" t="s">
        <v>11</v>
      </c>
      <c r="O7" s="229" t="s">
        <v>12</v>
      </c>
      <c r="P7" s="230"/>
    </row>
    <row r="8" spans="1:16" ht="54" customHeight="1" x14ac:dyDescent="0.2">
      <c r="A8" s="231"/>
      <c r="B8" s="232"/>
      <c r="C8" s="233" t="s">
        <v>13</v>
      </c>
      <c r="D8" s="233" t="s">
        <v>14</v>
      </c>
      <c r="E8" s="233" t="s">
        <v>15</v>
      </c>
      <c r="F8" s="233" t="s">
        <v>13</v>
      </c>
      <c r="G8" s="233" t="s">
        <v>14</v>
      </c>
      <c r="H8" s="233" t="s">
        <v>15</v>
      </c>
      <c r="I8" s="233" t="s">
        <v>13</v>
      </c>
      <c r="J8" s="233" t="s">
        <v>14</v>
      </c>
      <c r="K8" s="233" t="s">
        <v>15</v>
      </c>
      <c r="L8" s="233" t="s">
        <v>16</v>
      </c>
      <c r="M8" s="233" t="s">
        <v>17</v>
      </c>
      <c r="N8" s="234"/>
      <c r="O8" s="235" t="s">
        <v>18</v>
      </c>
      <c r="P8" s="236" t="s">
        <v>19</v>
      </c>
    </row>
    <row r="9" spans="1:16" ht="12.75" x14ac:dyDescent="0.2">
      <c r="A9" s="123" t="s">
        <v>20</v>
      </c>
      <c r="B9" s="2" t="s">
        <v>21</v>
      </c>
      <c r="C9" s="2" t="s">
        <v>22</v>
      </c>
      <c r="D9" s="2" t="s">
        <v>23</v>
      </c>
      <c r="E9" s="2" t="s">
        <v>24</v>
      </c>
      <c r="F9" s="2" t="s">
        <v>25</v>
      </c>
      <c r="G9" s="2" t="s">
        <v>26</v>
      </c>
      <c r="H9" s="2" t="s">
        <v>27</v>
      </c>
      <c r="I9" s="2" t="s">
        <v>28</v>
      </c>
      <c r="J9" s="2" t="s">
        <v>29</v>
      </c>
      <c r="K9" s="2" t="s">
        <v>30</v>
      </c>
      <c r="L9" s="2" t="s">
        <v>31</v>
      </c>
      <c r="M9" s="2" t="s">
        <v>32</v>
      </c>
      <c r="N9" s="41" t="s">
        <v>33</v>
      </c>
      <c r="O9" s="41" t="s">
        <v>34</v>
      </c>
      <c r="P9" s="42" t="s">
        <v>35</v>
      </c>
    </row>
    <row r="10" spans="1:16" ht="48" x14ac:dyDescent="0.2">
      <c r="A10" s="124" t="s">
        <v>36</v>
      </c>
      <c r="B10" s="15" t="s">
        <v>37</v>
      </c>
      <c r="C10" s="188" t="s">
        <v>0</v>
      </c>
      <c r="D10" s="188" t="s">
        <v>0</v>
      </c>
      <c r="E10" s="188" t="s">
        <v>0</v>
      </c>
      <c r="F10" s="188" t="s">
        <v>0</v>
      </c>
      <c r="G10" s="188" t="s">
        <v>0</v>
      </c>
      <c r="H10" s="188" t="s">
        <v>0</v>
      </c>
      <c r="I10" s="188" t="s">
        <v>0</v>
      </c>
      <c r="J10" s="188" t="s">
        <v>0</v>
      </c>
      <c r="K10" s="188" t="s">
        <v>0</v>
      </c>
      <c r="L10" s="9" t="s">
        <v>0</v>
      </c>
      <c r="M10" s="9" t="s">
        <v>0</v>
      </c>
      <c r="N10" s="43">
        <v>16433267444.73</v>
      </c>
      <c r="O10" s="43">
        <v>14769411438.84</v>
      </c>
      <c r="P10" s="44">
        <v>14186498215.530001</v>
      </c>
    </row>
    <row r="11" spans="1:16" ht="72" x14ac:dyDescent="0.2">
      <c r="A11" s="124" t="s">
        <v>38</v>
      </c>
      <c r="B11" s="15" t="s">
        <v>39</v>
      </c>
      <c r="C11" s="188" t="s">
        <v>0</v>
      </c>
      <c r="D11" s="188" t="s">
        <v>0</v>
      </c>
      <c r="E11" s="188" t="s">
        <v>0</v>
      </c>
      <c r="F11" s="188" t="s">
        <v>0</v>
      </c>
      <c r="G11" s="188" t="s">
        <v>0</v>
      </c>
      <c r="H11" s="188" t="s">
        <v>0</v>
      </c>
      <c r="I11" s="188"/>
      <c r="J11" s="188" t="s">
        <v>0</v>
      </c>
      <c r="K11" s="188" t="s">
        <v>0</v>
      </c>
      <c r="L11" s="9" t="s">
        <v>0</v>
      </c>
      <c r="M11" s="9" t="s">
        <v>0</v>
      </c>
      <c r="N11" s="43">
        <f>SUM(N12:N20,N23,N30,N36,N38,N40,N42,N44,N47,N49,N57,N71,N80,N83,N89,N93,N96,N100,N105,N108,N112,N119,N120,N124,N126,N128,N130,N135,N140,N144)</f>
        <v>8232238308.9800005</v>
      </c>
      <c r="O11" s="43">
        <f>SUM(O12:O20,O23,O30,O36,O38,O40,O42,O44,O47,O49,O57,O71,O80,O83,O89,O93,O96,O100,O105,O108,O112,O119,O120,O124,O126,O128,O130,O135,O140,O144)</f>
        <v>6513942367.0299997</v>
      </c>
      <c r="P11" s="44">
        <f>SUM(P12:P20,P23,P30,P36,P38,P40,P42,P44,P47,P49,P57,P71,P80,P83,P89,P93,P96,P100,P105,P108,P112,P119,P120,P124,P126,P128,P130,P135,P140,P144)</f>
        <v>5721828936.9899998</v>
      </c>
    </row>
    <row r="12" spans="1:16" ht="52.5" customHeight="1" x14ac:dyDescent="0.2">
      <c r="A12" s="125" t="s">
        <v>525</v>
      </c>
      <c r="B12" s="21" t="s">
        <v>40</v>
      </c>
      <c r="C12" s="89" t="s">
        <v>608</v>
      </c>
      <c r="D12" s="89" t="s">
        <v>41</v>
      </c>
      <c r="E12" s="89" t="s">
        <v>42</v>
      </c>
      <c r="F12" s="89" t="s">
        <v>0</v>
      </c>
      <c r="G12" s="89"/>
      <c r="H12" s="89" t="s">
        <v>0</v>
      </c>
      <c r="I12" s="89" t="s">
        <v>590</v>
      </c>
      <c r="J12" s="89" t="s">
        <v>43</v>
      </c>
      <c r="K12" s="89" t="s">
        <v>44</v>
      </c>
      <c r="L12" s="23" t="s">
        <v>792</v>
      </c>
      <c r="M12" s="23" t="s">
        <v>793</v>
      </c>
      <c r="N12" s="45">
        <v>876441129.66999996</v>
      </c>
      <c r="O12" s="45">
        <v>814642959.48000002</v>
      </c>
      <c r="P12" s="46">
        <v>937025314</v>
      </c>
    </row>
    <row r="13" spans="1:16" ht="49.5" customHeight="1" x14ac:dyDescent="0.2">
      <c r="A13" s="126"/>
      <c r="B13" s="22"/>
      <c r="C13" s="186" t="s">
        <v>626</v>
      </c>
      <c r="D13" s="186" t="s">
        <v>46</v>
      </c>
      <c r="E13" s="186" t="s">
        <v>47</v>
      </c>
      <c r="F13" s="186" t="s">
        <v>0</v>
      </c>
      <c r="G13" s="186" t="s">
        <v>0</v>
      </c>
      <c r="H13" s="186" t="s">
        <v>0</v>
      </c>
      <c r="I13" s="186" t="s">
        <v>906</v>
      </c>
      <c r="J13" s="186" t="s">
        <v>48</v>
      </c>
      <c r="K13" s="186" t="s">
        <v>49</v>
      </c>
      <c r="L13" s="11"/>
      <c r="M13" s="11"/>
      <c r="N13" s="47"/>
      <c r="O13" s="47"/>
      <c r="P13" s="48"/>
    </row>
    <row r="14" spans="1:16" ht="51.75" customHeight="1" x14ac:dyDescent="0.2">
      <c r="A14" s="127" t="s">
        <v>746</v>
      </c>
      <c r="B14" s="12" t="s">
        <v>50</v>
      </c>
      <c r="C14" s="185" t="s">
        <v>608</v>
      </c>
      <c r="D14" s="185" t="s">
        <v>51</v>
      </c>
      <c r="E14" s="185" t="s">
        <v>42</v>
      </c>
      <c r="F14" s="185" t="s">
        <v>0</v>
      </c>
      <c r="G14" s="185" t="s">
        <v>0</v>
      </c>
      <c r="H14" s="185" t="s">
        <v>0</v>
      </c>
      <c r="I14" s="185" t="s">
        <v>590</v>
      </c>
      <c r="J14" s="185" t="s">
        <v>52</v>
      </c>
      <c r="K14" s="185" t="s">
        <v>44</v>
      </c>
      <c r="L14" s="27" t="s">
        <v>76</v>
      </c>
      <c r="M14" s="27" t="s">
        <v>32</v>
      </c>
      <c r="N14" s="49">
        <v>40564676.75</v>
      </c>
      <c r="O14" s="49">
        <v>18216049.670000002</v>
      </c>
      <c r="P14" s="50">
        <v>18780038.149999999</v>
      </c>
    </row>
    <row r="15" spans="1:16" ht="39.75" customHeight="1" x14ac:dyDescent="0.2">
      <c r="A15" s="128"/>
      <c r="B15" s="25"/>
      <c r="C15" s="7" t="s">
        <v>627</v>
      </c>
      <c r="D15" s="7" t="s">
        <v>53</v>
      </c>
      <c r="E15" s="7" t="s">
        <v>54</v>
      </c>
      <c r="F15" s="7" t="s">
        <v>0</v>
      </c>
      <c r="G15" s="7" t="s">
        <v>0</v>
      </c>
      <c r="H15" s="7" t="s">
        <v>0</v>
      </c>
      <c r="I15" s="189" t="s">
        <v>907</v>
      </c>
      <c r="J15" s="7" t="s">
        <v>55</v>
      </c>
      <c r="K15" s="7" t="s">
        <v>56</v>
      </c>
      <c r="L15" s="24"/>
      <c r="M15" s="24"/>
      <c r="N15" s="51"/>
      <c r="O15" s="51"/>
      <c r="P15" s="52"/>
    </row>
    <row r="16" spans="1:16" ht="75" customHeight="1" x14ac:dyDescent="0.2">
      <c r="A16" s="126"/>
      <c r="B16" s="22"/>
      <c r="C16" s="186" t="s">
        <v>591</v>
      </c>
      <c r="D16" s="186" t="s">
        <v>57</v>
      </c>
      <c r="E16" s="186" t="s">
        <v>58</v>
      </c>
      <c r="F16" s="186" t="s">
        <v>0</v>
      </c>
      <c r="G16" s="186" t="s">
        <v>0</v>
      </c>
      <c r="H16" s="186" t="s">
        <v>0</v>
      </c>
      <c r="I16" s="190"/>
      <c r="J16" s="186" t="s">
        <v>0</v>
      </c>
      <c r="K16" s="186" t="s">
        <v>0</v>
      </c>
      <c r="L16" s="11"/>
      <c r="M16" s="11"/>
      <c r="N16" s="53"/>
      <c r="O16" s="53"/>
      <c r="P16" s="54"/>
    </row>
    <row r="17" spans="1:16" ht="52.5" customHeight="1" x14ac:dyDescent="0.2">
      <c r="A17" s="127" t="s">
        <v>526</v>
      </c>
      <c r="B17" s="12" t="s">
        <v>59</v>
      </c>
      <c r="C17" s="7" t="s">
        <v>608</v>
      </c>
      <c r="D17" s="7" t="s">
        <v>60</v>
      </c>
      <c r="E17" s="7" t="s">
        <v>42</v>
      </c>
      <c r="F17" s="7" t="s">
        <v>0</v>
      </c>
      <c r="G17" s="7" t="s">
        <v>0</v>
      </c>
      <c r="H17" s="7" t="s">
        <v>0</v>
      </c>
      <c r="I17" s="7" t="s">
        <v>590</v>
      </c>
      <c r="J17" s="7" t="s">
        <v>61</v>
      </c>
      <c r="K17" s="7" t="s">
        <v>44</v>
      </c>
      <c r="L17" s="24" t="s">
        <v>86</v>
      </c>
      <c r="M17" s="24" t="s">
        <v>82</v>
      </c>
      <c r="N17" s="55">
        <v>50702400</v>
      </c>
      <c r="O17" s="55">
        <v>31160100</v>
      </c>
      <c r="P17" s="56">
        <v>31160100</v>
      </c>
    </row>
    <row r="18" spans="1:16" ht="61.5" customHeight="1" x14ac:dyDescent="0.2">
      <c r="A18" s="128"/>
      <c r="B18" s="69"/>
      <c r="C18" s="7" t="s">
        <v>593</v>
      </c>
      <c r="D18" s="7" t="s">
        <v>62</v>
      </c>
      <c r="E18" s="7" t="s">
        <v>63</v>
      </c>
      <c r="F18" s="7" t="s">
        <v>0</v>
      </c>
      <c r="G18" s="7" t="s">
        <v>0</v>
      </c>
      <c r="H18" s="7" t="s">
        <v>0</v>
      </c>
      <c r="I18" s="7" t="s">
        <v>840</v>
      </c>
      <c r="J18" s="7" t="s">
        <v>55</v>
      </c>
      <c r="K18" s="7" t="s">
        <v>64</v>
      </c>
      <c r="L18" s="24"/>
      <c r="M18" s="24"/>
      <c r="N18" s="55"/>
      <c r="O18" s="55"/>
      <c r="P18" s="56"/>
    </row>
    <row r="19" spans="1:16" ht="57" customHeight="1" x14ac:dyDescent="0.2">
      <c r="A19" s="129"/>
      <c r="B19" s="69"/>
      <c r="C19" s="191" t="s">
        <v>606</v>
      </c>
      <c r="D19" s="7" t="s">
        <v>65</v>
      </c>
      <c r="E19" s="7" t="s">
        <v>66</v>
      </c>
      <c r="F19" s="7" t="s">
        <v>0</v>
      </c>
      <c r="G19" s="7" t="s">
        <v>0</v>
      </c>
      <c r="H19" s="7" t="s">
        <v>0</v>
      </c>
      <c r="I19" s="7" t="s">
        <v>841</v>
      </c>
      <c r="J19" s="7" t="s">
        <v>65</v>
      </c>
      <c r="K19" s="7" t="s">
        <v>67</v>
      </c>
      <c r="L19" s="24"/>
      <c r="M19" s="24"/>
      <c r="N19" s="55"/>
      <c r="O19" s="55"/>
      <c r="P19" s="56"/>
    </row>
    <row r="20" spans="1:16" ht="126" customHeight="1" x14ac:dyDescent="0.2">
      <c r="A20" s="129"/>
      <c r="B20" s="69"/>
      <c r="C20" s="191"/>
      <c r="D20" s="7" t="s">
        <v>0</v>
      </c>
      <c r="E20" s="7" t="s">
        <v>0</v>
      </c>
      <c r="F20" s="7" t="s">
        <v>0</v>
      </c>
      <c r="G20" s="7" t="s">
        <v>0</v>
      </c>
      <c r="H20" s="7" t="s">
        <v>0</v>
      </c>
      <c r="I20" s="7" t="s">
        <v>853</v>
      </c>
      <c r="J20" s="7" t="s">
        <v>65</v>
      </c>
      <c r="K20" s="7" t="s">
        <v>68</v>
      </c>
      <c r="L20" s="24" t="s">
        <v>0</v>
      </c>
      <c r="M20" s="24" t="s">
        <v>0</v>
      </c>
      <c r="N20" s="55"/>
      <c r="O20" s="55"/>
      <c r="P20" s="56"/>
    </row>
    <row r="21" spans="1:16" ht="52.5" customHeight="1" x14ac:dyDescent="0.2">
      <c r="A21" s="118"/>
      <c r="B21" s="162"/>
      <c r="C21" s="187" t="s">
        <v>0</v>
      </c>
      <c r="D21" s="187" t="s">
        <v>0</v>
      </c>
      <c r="E21" s="187" t="s">
        <v>0</v>
      </c>
      <c r="F21" s="187" t="s">
        <v>0</v>
      </c>
      <c r="G21" s="187" t="s">
        <v>0</v>
      </c>
      <c r="H21" s="187" t="s">
        <v>0</v>
      </c>
      <c r="I21" s="187" t="s">
        <v>854</v>
      </c>
      <c r="J21" s="192" t="s">
        <v>65</v>
      </c>
      <c r="K21" s="187" t="s">
        <v>69</v>
      </c>
      <c r="L21" s="120" t="s">
        <v>0</v>
      </c>
      <c r="M21" s="120" t="s">
        <v>0</v>
      </c>
      <c r="N21" s="121" t="s">
        <v>0</v>
      </c>
      <c r="O21" s="121" t="s">
        <v>0</v>
      </c>
      <c r="P21" s="121" t="s">
        <v>0</v>
      </c>
    </row>
    <row r="22" spans="1:16" ht="54" customHeight="1" x14ac:dyDescent="0.2">
      <c r="A22" s="130"/>
      <c r="B22" s="163"/>
      <c r="C22" s="186" t="s">
        <v>0</v>
      </c>
      <c r="D22" s="186" t="s">
        <v>0</v>
      </c>
      <c r="E22" s="186" t="s">
        <v>0</v>
      </c>
      <c r="F22" s="186" t="s">
        <v>0</v>
      </c>
      <c r="G22" s="186" t="s">
        <v>0</v>
      </c>
      <c r="H22" s="186" t="s">
        <v>0</v>
      </c>
      <c r="I22" s="186" t="s">
        <v>908</v>
      </c>
      <c r="J22" s="186" t="s">
        <v>65</v>
      </c>
      <c r="K22" s="186" t="s">
        <v>70</v>
      </c>
      <c r="L22" s="11" t="s">
        <v>0</v>
      </c>
      <c r="M22" s="11" t="s">
        <v>0</v>
      </c>
      <c r="N22" s="57" t="s">
        <v>0</v>
      </c>
      <c r="O22" s="57" t="s">
        <v>0</v>
      </c>
      <c r="P22" s="58" t="s">
        <v>0</v>
      </c>
    </row>
    <row r="23" spans="1:16" ht="51.75" customHeight="1" x14ac:dyDescent="0.2">
      <c r="A23" s="131" t="s">
        <v>527</v>
      </c>
      <c r="B23" s="25" t="s">
        <v>71</v>
      </c>
      <c r="C23" s="7" t="s">
        <v>608</v>
      </c>
      <c r="D23" s="7" t="s">
        <v>72</v>
      </c>
      <c r="E23" s="7" t="s">
        <v>42</v>
      </c>
      <c r="F23" s="7" t="s">
        <v>857</v>
      </c>
      <c r="G23" s="7" t="s">
        <v>73</v>
      </c>
      <c r="H23" s="7" t="s">
        <v>74</v>
      </c>
      <c r="I23" s="7" t="s">
        <v>590</v>
      </c>
      <c r="J23" s="7" t="s">
        <v>75</v>
      </c>
      <c r="K23" s="7" t="s">
        <v>44</v>
      </c>
      <c r="L23" s="24" t="s">
        <v>84</v>
      </c>
      <c r="M23" s="24" t="s">
        <v>45</v>
      </c>
      <c r="N23" s="19">
        <v>2153110254.48</v>
      </c>
      <c r="O23" s="19">
        <v>1193990654.27</v>
      </c>
      <c r="P23" s="35">
        <v>349565296.97000003</v>
      </c>
    </row>
    <row r="24" spans="1:16" ht="88.5" customHeight="1" x14ac:dyDescent="0.2">
      <c r="A24" s="95"/>
      <c r="B24" s="69"/>
      <c r="C24" s="7" t="s">
        <v>855</v>
      </c>
      <c r="D24" s="7" t="s">
        <v>77</v>
      </c>
      <c r="E24" s="7" t="s">
        <v>78</v>
      </c>
      <c r="F24" s="7" t="s">
        <v>856</v>
      </c>
      <c r="G24" s="7" t="s">
        <v>79</v>
      </c>
      <c r="H24" s="7" t="s">
        <v>80</v>
      </c>
      <c r="I24" s="7" t="s">
        <v>598</v>
      </c>
      <c r="J24" s="7" t="s">
        <v>55</v>
      </c>
      <c r="K24" s="7" t="s">
        <v>81</v>
      </c>
      <c r="L24" s="24"/>
      <c r="M24" s="24"/>
      <c r="N24" s="19"/>
      <c r="O24" s="19"/>
      <c r="P24" s="35"/>
    </row>
    <row r="25" spans="1:16" ht="63.75" customHeight="1" x14ac:dyDescent="0.2">
      <c r="A25" s="95"/>
      <c r="B25" s="69"/>
      <c r="C25" s="7" t="s">
        <v>593</v>
      </c>
      <c r="D25" s="7" t="s">
        <v>62</v>
      </c>
      <c r="E25" s="7" t="s">
        <v>63</v>
      </c>
      <c r="F25" s="7" t="s">
        <v>0</v>
      </c>
      <c r="G25" s="7" t="s">
        <v>0</v>
      </c>
      <c r="H25" s="7" t="s">
        <v>0</v>
      </c>
      <c r="I25" s="7" t="s">
        <v>860</v>
      </c>
      <c r="J25" s="7" t="s">
        <v>65</v>
      </c>
      <c r="K25" s="7" t="s">
        <v>83</v>
      </c>
      <c r="L25" s="24"/>
      <c r="M25" s="24"/>
      <c r="N25" s="19"/>
      <c r="O25" s="19"/>
      <c r="P25" s="35"/>
    </row>
    <row r="26" spans="1:16" ht="59.25" customHeight="1" x14ac:dyDescent="0.2">
      <c r="A26" s="95"/>
      <c r="B26" s="69"/>
      <c r="C26" s="191" t="s">
        <v>606</v>
      </c>
      <c r="D26" s="7" t="s">
        <v>65</v>
      </c>
      <c r="E26" s="7" t="s">
        <v>66</v>
      </c>
      <c r="F26" s="7" t="s">
        <v>0</v>
      </c>
      <c r="G26" s="7" t="s">
        <v>0</v>
      </c>
      <c r="H26" s="7" t="s">
        <v>0</v>
      </c>
      <c r="I26" s="7" t="s">
        <v>859</v>
      </c>
      <c r="J26" s="7" t="s">
        <v>65</v>
      </c>
      <c r="K26" s="7" t="s">
        <v>85</v>
      </c>
      <c r="L26" s="24"/>
      <c r="M26" s="24"/>
      <c r="N26" s="19"/>
      <c r="O26" s="19"/>
      <c r="P26" s="35"/>
    </row>
    <row r="27" spans="1:16" ht="49.5" customHeight="1" x14ac:dyDescent="0.2">
      <c r="A27" s="95"/>
      <c r="B27" s="69"/>
      <c r="C27" s="191"/>
      <c r="D27" s="7" t="s">
        <v>0</v>
      </c>
      <c r="E27" s="7" t="s">
        <v>0</v>
      </c>
      <c r="F27" s="7" t="s">
        <v>0</v>
      </c>
      <c r="G27" s="7" t="s">
        <v>0</v>
      </c>
      <c r="H27" s="7" t="s">
        <v>0</v>
      </c>
      <c r="I27" s="7" t="s">
        <v>861</v>
      </c>
      <c r="J27" s="7" t="s">
        <v>65</v>
      </c>
      <c r="K27" s="7" t="s">
        <v>87</v>
      </c>
      <c r="L27" s="24"/>
      <c r="M27" s="24"/>
      <c r="N27" s="19"/>
      <c r="O27" s="19"/>
      <c r="P27" s="35"/>
    </row>
    <row r="28" spans="1:16" ht="53.25" customHeight="1" x14ac:dyDescent="0.2">
      <c r="A28" s="95"/>
      <c r="B28" s="69"/>
      <c r="C28" s="7" t="s">
        <v>0</v>
      </c>
      <c r="D28" s="7" t="s">
        <v>0</v>
      </c>
      <c r="E28" s="7" t="s">
        <v>0</v>
      </c>
      <c r="F28" s="7" t="s">
        <v>0</v>
      </c>
      <c r="G28" s="7" t="s">
        <v>0</v>
      </c>
      <c r="H28" s="7" t="s">
        <v>0</v>
      </c>
      <c r="I28" s="7" t="s">
        <v>862</v>
      </c>
      <c r="J28" s="7" t="s">
        <v>65</v>
      </c>
      <c r="K28" s="7" t="s">
        <v>69</v>
      </c>
      <c r="L28" s="24"/>
      <c r="M28" s="24"/>
      <c r="N28" s="19"/>
      <c r="O28" s="19"/>
      <c r="P28" s="35"/>
    </row>
    <row r="29" spans="1:16" ht="51.75" customHeight="1" x14ac:dyDescent="0.2">
      <c r="A29" s="96"/>
      <c r="B29" s="163"/>
      <c r="C29" s="186" t="s">
        <v>0</v>
      </c>
      <c r="D29" s="186" t="s">
        <v>0</v>
      </c>
      <c r="E29" s="186" t="s">
        <v>0</v>
      </c>
      <c r="F29" s="186" t="s">
        <v>0</v>
      </c>
      <c r="G29" s="186" t="s">
        <v>0</v>
      </c>
      <c r="H29" s="186" t="s">
        <v>0</v>
      </c>
      <c r="I29" s="186" t="s">
        <v>863</v>
      </c>
      <c r="J29" s="186" t="s">
        <v>65</v>
      </c>
      <c r="K29" s="186" t="s">
        <v>83</v>
      </c>
      <c r="L29" s="11"/>
      <c r="M29" s="11"/>
      <c r="N29" s="57"/>
      <c r="O29" s="57"/>
      <c r="P29" s="58"/>
    </row>
    <row r="30" spans="1:16" ht="53.25" customHeight="1" x14ac:dyDescent="0.2">
      <c r="A30" s="132" t="s">
        <v>528</v>
      </c>
      <c r="B30" s="12" t="s">
        <v>88</v>
      </c>
      <c r="C30" s="185" t="s">
        <v>608</v>
      </c>
      <c r="D30" s="185" t="s">
        <v>89</v>
      </c>
      <c r="E30" s="185" t="s">
        <v>42</v>
      </c>
      <c r="F30" s="185" t="s">
        <v>0</v>
      </c>
      <c r="G30" s="185" t="s">
        <v>0</v>
      </c>
      <c r="H30" s="185" t="s">
        <v>0</v>
      </c>
      <c r="I30" s="185" t="s">
        <v>590</v>
      </c>
      <c r="J30" s="185" t="s">
        <v>90</v>
      </c>
      <c r="K30" s="185" t="s">
        <v>44</v>
      </c>
      <c r="L30" s="27" t="s">
        <v>794</v>
      </c>
      <c r="M30" s="27" t="s">
        <v>795</v>
      </c>
      <c r="N30" s="61">
        <v>338872800</v>
      </c>
      <c r="O30" s="61">
        <v>173755200</v>
      </c>
      <c r="P30" s="62">
        <v>171600100</v>
      </c>
    </row>
    <row r="31" spans="1:16" ht="77.25" customHeight="1" x14ac:dyDescent="0.2">
      <c r="A31" s="129"/>
      <c r="B31" s="69"/>
      <c r="C31" s="7" t="s">
        <v>628</v>
      </c>
      <c r="D31" s="7" t="s">
        <v>91</v>
      </c>
      <c r="E31" s="7" t="s">
        <v>92</v>
      </c>
      <c r="F31" s="7" t="s">
        <v>0</v>
      </c>
      <c r="G31" s="7" t="s">
        <v>0</v>
      </c>
      <c r="H31" s="7" t="s">
        <v>0</v>
      </c>
      <c r="I31" s="7" t="s">
        <v>599</v>
      </c>
      <c r="J31" s="7" t="s">
        <v>55</v>
      </c>
      <c r="K31" s="7" t="s">
        <v>81</v>
      </c>
      <c r="L31" s="24"/>
      <c r="M31" s="24"/>
      <c r="N31" s="19"/>
      <c r="O31" s="19"/>
      <c r="P31" s="35"/>
    </row>
    <row r="32" spans="1:16" ht="65.25" customHeight="1" x14ac:dyDescent="0.2">
      <c r="A32" s="129"/>
      <c r="B32" s="69"/>
      <c r="C32" s="7" t="s">
        <v>593</v>
      </c>
      <c r="D32" s="7" t="s">
        <v>62</v>
      </c>
      <c r="E32" s="7" t="s">
        <v>63</v>
      </c>
      <c r="F32" s="7" t="s">
        <v>0</v>
      </c>
      <c r="G32" s="7" t="s">
        <v>0</v>
      </c>
      <c r="H32" s="7" t="s">
        <v>0</v>
      </c>
      <c r="I32" s="7" t="s">
        <v>600</v>
      </c>
      <c r="J32" s="7" t="s">
        <v>55</v>
      </c>
      <c r="K32" s="7" t="s">
        <v>93</v>
      </c>
      <c r="L32" s="24"/>
      <c r="M32" s="24"/>
      <c r="N32" s="19"/>
      <c r="O32" s="19"/>
      <c r="P32" s="35"/>
    </row>
    <row r="33" spans="1:16" ht="125.25" customHeight="1" x14ac:dyDescent="0.2">
      <c r="A33" s="206"/>
      <c r="B33" s="207"/>
      <c r="C33" s="8" t="s">
        <v>605</v>
      </c>
      <c r="D33" s="8" t="s">
        <v>65</v>
      </c>
      <c r="E33" s="8" t="s">
        <v>94</v>
      </c>
      <c r="F33" s="8" t="s">
        <v>0</v>
      </c>
      <c r="G33" s="8" t="s">
        <v>0</v>
      </c>
      <c r="H33" s="8" t="s">
        <v>0</v>
      </c>
      <c r="I33" s="8" t="s">
        <v>607</v>
      </c>
      <c r="J33" s="8" t="s">
        <v>65</v>
      </c>
      <c r="K33" s="8" t="s">
        <v>95</v>
      </c>
      <c r="L33" s="208"/>
      <c r="M33" s="208"/>
      <c r="N33" s="66"/>
      <c r="O33" s="66"/>
      <c r="P33" s="205"/>
    </row>
    <row r="34" spans="1:16" ht="129.75" customHeight="1" x14ac:dyDescent="0.2">
      <c r="A34" s="209"/>
      <c r="B34" s="210"/>
      <c r="C34" s="195" t="s">
        <v>606</v>
      </c>
      <c r="D34" s="195" t="s">
        <v>65</v>
      </c>
      <c r="E34" s="195" t="s">
        <v>66</v>
      </c>
      <c r="F34" s="195" t="s">
        <v>0</v>
      </c>
      <c r="G34" s="195" t="s">
        <v>0</v>
      </c>
      <c r="H34" s="195" t="s">
        <v>0</v>
      </c>
      <c r="I34" s="195" t="s">
        <v>909</v>
      </c>
      <c r="J34" s="195" t="s">
        <v>65</v>
      </c>
      <c r="K34" s="195" t="s">
        <v>96</v>
      </c>
      <c r="L34" s="14"/>
      <c r="M34" s="14"/>
      <c r="N34" s="63"/>
      <c r="O34" s="63"/>
      <c r="P34" s="64"/>
    </row>
    <row r="35" spans="1:16" ht="51" customHeight="1" x14ac:dyDescent="0.2">
      <c r="A35" s="130"/>
      <c r="B35" s="163"/>
      <c r="C35" s="186" t="s">
        <v>0</v>
      </c>
      <c r="D35" s="186" t="s">
        <v>0</v>
      </c>
      <c r="E35" s="186" t="s">
        <v>0</v>
      </c>
      <c r="F35" s="186" t="s">
        <v>0</v>
      </c>
      <c r="G35" s="186" t="s">
        <v>0</v>
      </c>
      <c r="H35" s="186" t="s">
        <v>0</v>
      </c>
      <c r="I35" s="186" t="s">
        <v>842</v>
      </c>
      <c r="J35" s="186" t="s">
        <v>97</v>
      </c>
      <c r="K35" s="186" t="s">
        <v>98</v>
      </c>
      <c r="L35" s="11"/>
      <c r="M35" s="11"/>
      <c r="N35" s="57"/>
      <c r="O35" s="57"/>
      <c r="P35" s="58"/>
    </row>
    <row r="36" spans="1:16" ht="63" customHeight="1" x14ac:dyDescent="0.2">
      <c r="A36" s="133" t="s">
        <v>530</v>
      </c>
      <c r="B36" s="25" t="s">
        <v>99</v>
      </c>
      <c r="C36" s="7" t="s">
        <v>608</v>
      </c>
      <c r="D36" s="7" t="s">
        <v>100</v>
      </c>
      <c r="E36" s="7" t="s">
        <v>42</v>
      </c>
      <c r="F36" s="7" t="s">
        <v>610</v>
      </c>
      <c r="G36" s="7" t="s">
        <v>101</v>
      </c>
      <c r="H36" s="7" t="s">
        <v>102</v>
      </c>
      <c r="I36" s="7" t="s">
        <v>590</v>
      </c>
      <c r="J36" s="7" t="s">
        <v>103</v>
      </c>
      <c r="K36" s="7" t="s">
        <v>44</v>
      </c>
      <c r="L36" s="24" t="s">
        <v>84</v>
      </c>
      <c r="M36" s="24" t="s">
        <v>245</v>
      </c>
      <c r="N36" s="19">
        <v>96342700</v>
      </c>
      <c r="O36" s="19">
        <v>54867200</v>
      </c>
      <c r="P36" s="35">
        <v>54867200</v>
      </c>
    </row>
    <row r="37" spans="1:16" ht="51" customHeight="1" x14ac:dyDescent="0.2">
      <c r="A37" s="134"/>
      <c r="B37" s="26"/>
      <c r="C37" s="4" t="s">
        <v>0</v>
      </c>
      <c r="D37" s="4" t="s">
        <v>0</v>
      </c>
      <c r="E37" s="4" t="s">
        <v>0</v>
      </c>
      <c r="F37" s="4" t="s">
        <v>0</v>
      </c>
      <c r="G37" s="4" t="s">
        <v>0</v>
      </c>
      <c r="H37" s="4" t="s">
        <v>0</v>
      </c>
      <c r="I37" s="4" t="s">
        <v>612</v>
      </c>
      <c r="J37" s="4" t="s">
        <v>55</v>
      </c>
      <c r="K37" s="4" t="s">
        <v>81</v>
      </c>
      <c r="L37" s="10" t="s">
        <v>0</v>
      </c>
      <c r="M37" s="10" t="s">
        <v>0</v>
      </c>
      <c r="N37" s="59"/>
      <c r="O37" s="59"/>
      <c r="P37" s="60"/>
    </row>
    <row r="38" spans="1:16" ht="60" x14ac:dyDescent="0.2">
      <c r="A38" s="135" t="s">
        <v>531</v>
      </c>
      <c r="B38" s="21" t="s">
        <v>104</v>
      </c>
      <c r="C38" s="7" t="s">
        <v>608</v>
      </c>
      <c r="D38" s="7" t="s">
        <v>100</v>
      </c>
      <c r="E38" s="7" t="s">
        <v>42</v>
      </c>
      <c r="F38" s="7" t="s">
        <v>611</v>
      </c>
      <c r="G38" s="7" t="s">
        <v>105</v>
      </c>
      <c r="H38" s="7" t="s">
        <v>106</v>
      </c>
      <c r="I38" s="7" t="s">
        <v>590</v>
      </c>
      <c r="J38" s="7" t="s">
        <v>103</v>
      </c>
      <c r="K38" s="7" t="s">
        <v>44</v>
      </c>
      <c r="L38" s="24" t="s">
        <v>84</v>
      </c>
      <c r="M38" s="24" t="s">
        <v>245</v>
      </c>
      <c r="N38" s="36">
        <v>743293767.24000001</v>
      </c>
      <c r="O38" s="36">
        <v>668964390.51999998</v>
      </c>
      <c r="P38" s="37">
        <v>668964390.51999998</v>
      </c>
    </row>
    <row r="39" spans="1:16" ht="114.75" customHeight="1" x14ac:dyDescent="0.2">
      <c r="A39" s="122"/>
      <c r="B39" s="26"/>
      <c r="C39" s="4" t="s">
        <v>609</v>
      </c>
      <c r="D39" s="4" t="s">
        <v>107</v>
      </c>
      <c r="E39" s="4" t="s">
        <v>108</v>
      </c>
      <c r="F39" s="4" t="s">
        <v>0</v>
      </c>
      <c r="G39" s="4" t="s">
        <v>0</v>
      </c>
      <c r="H39" s="4" t="s">
        <v>0</v>
      </c>
      <c r="I39" s="4" t="s">
        <v>612</v>
      </c>
      <c r="J39" s="4" t="s">
        <v>55</v>
      </c>
      <c r="K39" s="4" t="s">
        <v>81</v>
      </c>
      <c r="L39" s="10" t="s">
        <v>0</v>
      </c>
      <c r="M39" s="10" t="s">
        <v>0</v>
      </c>
      <c r="N39" s="59"/>
      <c r="O39" s="59"/>
      <c r="P39" s="60"/>
    </row>
    <row r="40" spans="1:16" ht="50.25" customHeight="1" x14ac:dyDescent="0.2">
      <c r="A40" s="135" t="s">
        <v>532</v>
      </c>
      <c r="B40" s="21" t="s">
        <v>109</v>
      </c>
      <c r="C40" s="7" t="s">
        <v>608</v>
      </c>
      <c r="D40" s="7" t="s">
        <v>110</v>
      </c>
      <c r="E40" s="7" t="s">
        <v>42</v>
      </c>
      <c r="F40" s="7" t="s">
        <v>0</v>
      </c>
      <c r="G40" s="7" t="s">
        <v>0</v>
      </c>
      <c r="H40" s="7" t="s">
        <v>0</v>
      </c>
      <c r="I40" s="7" t="s">
        <v>590</v>
      </c>
      <c r="J40" s="7" t="s">
        <v>111</v>
      </c>
      <c r="K40" s="7" t="s">
        <v>44</v>
      </c>
      <c r="L40" s="24" t="s">
        <v>76</v>
      </c>
      <c r="M40" s="24" t="s">
        <v>32</v>
      </c>
      <c r="N40" s="36">
        <v>12999.6</v>
      </c>
      <c r="O40" s="36">
        <v>12999.6</v>
      </c>
      <c r="P40" s="37">
        <v>12999.6</v>
      </c>
    </row>
    <row r="41" spans="1:16" ht="63.75" customHeight="1" x14ac:dyDescent="0.2">
      <c r="A41" s="122"/>
      <c r="B41" s="26"/>
      <c r="C41" s="4" t="s">
        <v>614</v>
      </c>
      <c r="D41" s="4" t="s">
        <v>112</v>
      </c>
      <c r="E41" s="4" t="s">
        <v>113</v>
      </c>
      <c r="F41" s="4" t="s">
        <v>0</v>
      </c>
      <c r="G41" s="4" t="s">
        <v>0</v>
      </c>
      <c r="H41" s="4" t="s">
        <v>0</v>
      </c>
      <c r="I41" s="4" t="s">
        <v>613</v>
      </c>
      <c r="J41" s="4" t="s">
        <v>55</v>
      </c>
      <c r="K41" s="4" t="s">
        <v>114</v>
      </c>
      <c r="L41" s="10" t="s">
        <v>0</v>
      </c>
      <c r="M41" s="10" t="s">
        <v>0</v>
      </c>
      <c r="N41" s="59" t="s">
        <v>0</v>
      </c>
      <c r="O41" s="59" t="s">
        <v>0</v>
      </c>
      <c r="P41" s="60" t="s">
        <v>0</v>
      </c>
    </row>
    <row r="42" spans="1:16" ht="54" customHeight="1" x14ac:dyDescent="0.2">
      <c r="A42" s="136" t="s">
        <v>533</v>
      </c>
      <c r="B42" s="21" t="s">
        <v>115</v>
      </c>
      <c r="C42" s="7" t="s">
        <v>608</v>
      </c>
      <c r="D42" s="7" t="s">
        <v>116</v>
      </c>
      <c r="E42" s="7" t="s">
        <v>42</v>
      </c>
      <c r="F42" s="193" t="s">
        <v>661</v>
      </c>
      <c r="G42" s="7" t="s">
        <v>117</v>
      </c>
      <c r="H42" s="7" t="s">
        <v>118</v>
      </c>
      <c r="I42" s="7" t="s">
        <v>590</v>
      </c>
      <c r="J42" s="7" t="s">
        <v>119</v>
      </c>
      <c r="K42" s="7" t="s">
        <v>44</v>
      </c>
      <c r="L42" s="24" t="s">
        <v>235</v>
      </c>
      <c r="M42" s="24" t="s">
        <v>29</v>
      </c>
      <c r="N42" s="36">
        <v>139100</v>
      </c>
      <c r="O42" s="36">
        <v>139100</v>
      </c>
      <c r="P42" s="37">
        <v>139100</v>
      </c>
    </row>
    <row r="43" spans="1:16" ht="99.75" customHeight="1" x14ac:dyDescent="0.2">
      <c r="A43" s="133"/>
      <c r="B43" s="25"/>
      <c r="C43" s="7" t="s">
        <v>615</v>
      </c>
      <c r="D43" s="7" t="s">
        <v>120</v>
      </c>
      <c r="E43" s="7" t="s">
        <v>121</v>
      </c>
      <c r="F43" s="191"/>
      <c r="G43" s="7" t="s">
        <v>0</v>
      </c>
      <c r="H43" s="7" t="s">
        <v>0</v>
      </c>
      <c r="I43" s="7" t="s">
        <v>617</v>
      </c>
      <c r="J43" s="7" t="s">
        <v>122</v>
      </c>
      <c r="K43" s="7" t="s">
        <v>123</v>
      </c>
      <c r="L43" s="24" t="s">
        <v>0</v>
      </c>
      <c r="M43" s="24" t="s">
        <v>0</v>
      </c>
      <c r="N43" s="19" t="s">
        <v>0</v>
      </c>
      <c r="O43" s="19" t="s">
        <v>0</v>
      </c>
      <c r="P43" s="35" t="s">
        <v>0</v>
      </c>
    </row>
    <row r="44" spans="1:16" ht="51" customHeight="1" x14ac:dyDescent="0.2">
      <c r="A44" s="132" t="s">
        <v>534</v>
      </c>
      <c r="B44" s="12" t="s">
        <v>124</v>
      </c>
      <c r="C44" s="185" t="s">
        <v>608</v>
      </c>
      <c r="D44" s="185" t="s">
        <v>125</v>
      </c>
      <c r="E44" s="185" t="s">
        <v>42</v>
      </c>
      <c r="F44" s="185" t="s">
        <v>618</v>
      </c>
      <c r="G44" s="185" t="s">
        <v>126</v>
      </c>
      <c r="H44" s="185" t="s">
        <v>118</v>
      </c>
      <c r="I44" s="185" t="s">
        <v>590</v>
      </c>
      <c r="J44" s="185" t="s">
        <v>127</v>
      </c>
      <c r="K44" s="185" t="s">
        <v>44</v>
      </c>
      <c r="L44" s="27" t="s">
        <v>235</v>
      </c>
      <c r="M44" s="27" t="s">
        <v>29</v>
      </c>
      <c r="N44" s="61">
        <v>3613207.56</v>
      </c>
      <c r="O44" s="61">
        <v>463207.56</v>
      </c>
      <c r="P44" s="62">
        <v>450007.56</v>
      </c>
    </row>
    <row r="45" spans="1:16" ht="36" x14ac:dyDescent="0.2">
      <c r="A45" s="81"/>
      <c r="B45" s="82"/>
      <c r="C45" s="197" t="s">
        <v>619</v>
      </c>
      <c r="D45" s="197" t="s">
        <v>62</v>
      </c>
      <c r="E45" s="197" t="s">
        <v>128</v>
      </c>
      <c r="F45" s="197" t="s">
        <v>0</v>
      </c>
      <c r="G45" s="197" t="s">
        <v>0</v>
      </c>
      <c r="H45" s="197" t="s">
        <v>0</v>
      </c>
      <c r="I45" s="197" t="s">
        <v>616</v>
      </c>
      <c r="J45" s="197" t="s">
        <v>65</v>
      </c>
      <c r="K45" s="197" t="s">
        <v>129</v>
      </c>
      <c r="L45" s="83"/>
      <c r="M45" s="83"/>
      <c r="N45" s="84"/>
      <c r="O45" s="84"/>
      <c r="P45" s="84"/>
    </row>
    <row r="46" spans="1:16" ht="101.25" customHeight="1" x14ac:dyDescent="0.2">
      <c r="A46" s="137"/>
      <c r="B46" s="22"/>
      <c r="C46" s="186" t="s">
        <v>0</v>
      </c>
      <c r="D46" s="186" t="s">
        <v>0</v>
      </c>
      <c r="E46" s="186" t="s">
        <v>0</v>
      </c>
      <c r="F46" s="186" t="s">
        <v>0</v>
      </c>
      <c r="G46" s="186" t="s">
        <v>0</v>
      </c>
      <c r="H46" s="186" t="s">
        <v>0</v>
      </c>
      <c r="I46" s="186" t="s">
        <v>817</v>
      </c>
      <c r="J46" s="186" t="s">
        <v>122</v>
      </c>
      <c r="K46" s="186" t="s">
        <v>123</v>
      </c>
      <c r="L46" s="11" t="s">
        <v>0</v>
      </c>
      <c r="M46" s="11" t="s">
        <v>0</v>
      </c>
      <c r="N46" s="57" t="s">
        <v>0</v>
      </c>
      <c r="O46" s="57" t="s">
        <v>0</v>
      </c>
      <c r="P46" s="58" t="s">
        <v>0</v>
      </c>
    </row>
    <row r="47" spans="1:16" ht="53.25" customHeight="1" x14ac:dyDescent="0.2">
      <c r="A47" s="132" t="s">
        <v>535</v>
      </c>
      <c r="B47" s="12" t="s">
        <v>130</v>
      </c>
      <c r="C47" s="185" t="s">
        <v>608</v>
      </c>
      <c r="D47" s="185" t="s">
        <v>131</v>
      </c>
      <c r="E47" s="185" t="s">
        <v>42</v>
      </c>
      <c r="F47" s="185" t="s">
        <v>621</v>
      </c>
      <c r="G47" s="185" t="s">
        <v>132</v>
      </c>
      <c r="H47" s="185" t="s">
        <v>133</v>
      </c>
      <c r="I47" s="185" t="s">
        <v>590</v>
      </c>
      <c r="J47" s="185" t="s">
        <v>134</v>
      </c>
      <c r="K47" s="185" t="s">
        <v>44</v>
      </c>
      <c r="L47" s="27" t="s">
        <v>236</v>
      </c>
      <c r="M47" s="27" t="s">
        <v>235</v>
      </c>
      <c r="N47" s="61">
        <v>9629600</v>
      </c>
      <c r="O47" s="61">
        <v>9629600</v>
      </c>
      <c r="P47" s="62">
        <v>9629600</v>
      </c>
    </row>
    <row r="48" spans="1:16" ht="51" customHeight="1" x14ac:dyDescent="0.2">
      <c r="A48" s="137"/>
      <c r="B48" s="22"/>
      <c r="C48" s="186" t="s">
        <v>620</v>
      </c>
      <c r="D48" s="186" t="s">
        <v>135</v>
      </c>
      <c r="E48" s="186" t="s">
        <v>136</v>
      </c>
      <c r="F48" s="186" t="s">
        <v>0</v>
      </c>
      <c r="G48" s="186" t="s">
        <v>0</v>
      </c>
      <c r="H48" s="186" t="s">
        <v>0</v>
      </c>
      <c r="I48" s="186" t="s">
        <v>622</v>
      </c>
      <c r="J48" s="186" t="s">
        <v>55</v>
      </c>
      <c r="K48" s="186" t="s">
        <v>137</v>
      </c>
      <c r="L48" s="11" t="s">
        <v>0</v>
      </c>
      <c r="M48" s="11" t="s">
        <v>0</v>
      </c>
      <c r="N48" s="57"/>
      <c r="O48" s="57"/>
      <c r="P48" s="58"/>
    </row>
    <row r="49" spans="1:16" ht="52.5" customHeight="1" x14ac:dyDescent="0.2">
      <c r="A49" s="128" t="s">
        <v>536</v>
      </c>
      <c r="B49" s="25" t="s">
        <v>138</v>
      </c>
      <c r="C49" s="7" t="s">
        <v>608</v>
      </c>
      <c r="D49" s="7" t="s">
        <v>139</v>
      </c>
      <c r="E49" s="7" t="s">
        <v>42</v>
      </c>
      <c r="F49" s="7" t="s">
        <v>629</v>
      </c>
      <c r="G49" s="7" t="s">
        <v>140</v>
      </c>
      <c r="H49" s="7" t="s">
        <v>141</v>
      </c>
      <c r="I49" s="7" t="s">
        <v>590</v>
      </c>
      <c r="J49" s="7" t="s">
        <v>142</v>
      </c>
      <c r="K49" s="7" t="s">
        <v>44</v>
      </c>
      <c r="L49" s="24" t="s">
        <v>796</v>
      </c>
      <c r="M49" s="24" t="s">
        <v>797</v>
      </c>
      <c r="N49" s="19">
        <f>1031023555.92-201870</f>
        <v>1030821685.92</v>
      </c>
      <c r="O49" s="19">
        <v>1012047487.0700001</v>
      </c>
      <c r="P49" s="35">
        <v>982541607.72000003</v>
      </c>
    </row>
    <row r="50" spans="1:16" ht="92.25" customHeight="1" x14ac:dyDescent="0.2">
      <c r="A50" s="128"/>
      <c r="B50" s="25"/>
      <c r="C50" s="7" t="s">
        <v>623</v>
      </c>
      <c r="D50" s="7" t="s">
        <v>143</v>
      </c>
      <c r="E50" s="7" t="s">
        <v>144</v>
      </c>
      <c r="F50" s="7" t="s">
        <v>630</v>
      </c>
      <c r="G50" s="7" t="s">
        <v>145</v>
      </c>
      <c r="H50" s="7" t="s">
        <v>146</v>
      </c>
      <c r="I50" s="7" t="s">
        <v>910</v>
      </c>
      <c r="J50" s="7" t="s">
        <v>55</v>
      </c>
      <c r="K50" s="7" t="s">
        <v>148</v>
      </c>
      <c r="L50" s="24"/>
      <c r="M50" s="24"/>
      <c r="N50" s="19"/>
      <c r="O50" s="19"/>
      <c r="P50" s="35"/>
    </row>
    <row r="51" spans="1:16" ht="103.5" customHeight="1" x14ac:dyDescent="0.2">
      <c r="A51" s="128"/>
      <c r="B51" s="25"/>
      <c r="C51" s="7" t="s">
        <v>631</v>
      </c>
      <c r="D51" s="7" t="s">
        <v>62</v>
      </c>
      <c r="E51" s="7" t="s">
        <v>149</v>
      </c>
      <c r="F51" s="7" t="s">
        <v>0</v>
      </c>
      <c r="G51" s="7" t="s">
        <v>0</v>
      </c>
      <c r="H51" s="7" t="s">
        <v>0</v>
      </c>
      <c r="I51" s="7" t="s">
        <v>911</v>
      </c>
      <c r="J51" s="7" t="s">
        <v>150</v>
      </c>
      <c r="K51" s="7" t="s">
        <v>80</v>
      </c>
      <c r="L51" s="24"/>
      <c r="M51" s="24"/>
      <c r="N51" s="19"/>
      <c r="O51" s="19"/>
      <c r="P51" s="35"/>
    </row>
    <row r="52" spans="1:16" ht="105.75" customHeight="1" x14ac:dyDescent="0.2">
      <c r="A52" s="128"/>
      <c r="B52" s="25"/>
      <c r="C52" s="7" t="s">
        <v>0</v>
      </c>
      <c r="D52" s="7" t="s">
        <v>0</v>
      </c>
      <c r="E52" s="7" t="s">
        <v>0</v>
      </c>
      <c r="F52" s="7" t="s">
        <v>0</v>
      </c>
      <c r="G52" s="7" t="s">
        <v>0</v>
      </c>
      <c r="H52" s="7" t="s">
        <v>0</v>
      </c>
      <c r="I52" s="7" t="s">
        <v>632</v>
      </c>
      <c r="J52" s="7" t="s">
        <v>150</v>
      </c>
      <c r="K52" s="7" t="s">
        <v>151</v>
      </c>
      <c r="L52" s="24"/>
      <c r="M52" s="24"/>
      <c r="N52" s="19"/>
      <c r="O52" s="19"/>
      <c r="P52" s="35"/>
    </row>
    <row r="53" spans="1:16" ht="126" customHeight="1" x14ac:dyDescent="0.2">
      <c r="A53" s="129"/>
      <c r="B53" s="25"/>
      <c r="C53" s="7" t="s">
        <v>0</v>
      </c>
      <c r="D53" s="7" t="s">
        <v>0</v>
      </c>
      <c r="E53" s="7" t="s">
        <v>0</v>
      </c>
      <c r="F53" s="7" t="s">
        <v>0</v>
      </c>
      <c r="G53" s="7" t="s">
        <v>0</v>
      </c>
      <c r="H53" s="7" t="s">
        <v>0</v>
      </c>
      <c r="I53" s="196" t="s">
        <v>913</v>
      </c>
      <c r="J53" s="7" t="s">
        <v>150</v>
      </c>
      <c r="K53" s="7" t="s">
        <v>80</v>
      </c>
      <c r="L53" s="24"/>
      <c r="M53" s="24"/>
      <c r="N53" s="19"/>
      <c r="O53" s="19"/>
      <c r="P53" s="35"/>
    </row>
    <row r="54" spans="1:16" ht="102.75" customHeight="1" x14ac:dyDescent="0.2">
      <c r="A54" s="129"/>
      <c r="B54" s="25"/>
      <c r="C54" s="7" t="s">
        <v>0</v>
      </c>
      <c r="D54" s="7" t="s">
        <v>0</v>
      </c>
      <c r="E54" s="7" t="s">
        <v>0</v>
      </c>
      <c r="F54" s="7" t="s">
        <v>0</v>
      </c>
      <c r="G54" s="7" t="s">
        <v>0</v>
      </c>
      <c r="H54" s="7" t="s">
        <v>0</v>
      </c>
      <c r="I54" s="7" t="s">
        <v>912</v>
      </c>
      <c r="J54" s="7" t="s">
        <v>152</v>
      </c>
      <c r="K54" s="7" t="s">
        <v>153</v>
      </c>
      <c r="L54" s="24"/>
      <c r="M54" s="24"/>
      <c r="N54" s="19"/>
      <c r="O54" s="19"/>
      <c r="P54" s="35"/>
    </row>
    <row r="55" spans="1:16" ht="52.5" customHeight="1" x14ac:dyDescent="0.2">
      <c r="A55" s="117"/>
      <c r="B55" s="82"/>
      <c r="C55" s="197" t="s">
        <v>0</v>
      </c>
      <c r="D55" s="197" t="s">
        <v>0</v>
      </c>
      <c r="E55" s="197" t="s">
        <v>0</v>
      </c>
      <c r="F55" s="197" t="s">
        <v>0</v>
      </c>
      <c r="G55" s="197" t="s">
        <v>0</v>
      </c>
      <c r="H55" s="197" t="s">
        <v>0</v>
      </c>
      <c r="I55" s="197" t="s">
        <v>633</v>
      </c>
      <c r="J55" s="197" t="s">
        <v>154</v>
      </c>
      <c r="K55" s="197" t="s">
        <v>155</v>
      </c>
      <c r="L55" s="83"/>
      <c r="M55" s="83"/>
      <c r="N55" s="84"/>
      <c r="O55" s="84"/>
      <c r="P55" s="139"/>
    </row>
    <row r="56" spans="1:16" ht="111" customHeight="1" x14ac:dyDescent="0.2">
      <c r="A56" s="130"/>
      <c r="B56" s="22"/>
      <c r="C56" s="186" t="s">
        <v>0</v>
      </c>
      <c r="D56" s="186" t="s">
        <v>0</v>
      </c>
      <c r="E56" s="186" t="s">
        <v>0</v>
      </c>
      <c r="F56" s="186" t="s">
        <v>0</v>
      </c>
      <c r="G56" s="186" t="s">
        <v>0</v>
      </c>
      <c r="H56" s="186" t="s">
        <v>0</v>
      </c>
      <c r="I56" s="186" t="s">
        <v>843</v>
      </c>
      <c r="J56" s="186" t="s">
        <v>150</v>
      </c>
      <c r="K56" s="186" t="s">
        <v>156</v>
      </c>
      <c r="L56" s="11"/>
      <c r="M56" s="11"/>
      <c r="N56" s="57"/>
      <c r="O56" s="57"/>
      <c r="P56" s="58"/>
    </row>
    <row r="57" spans="1:16" ht="48" customHeight="1" x14ac:dyDescent="0.2">
      <c r="A57" s="127" t="s">
        <v>537</v>
      </c>
      <c r="B57" s="12" t="s">
        <v>157</v>
      </c>
      <c r="C57" s="185" t="s">
        <v>608</v>
      </c>
      <c r="D57" s="185" t="s">
        <v>139</v>
      </c>
      <c r="E57" s="185" t="s">
        <v>42</v>
      </c>
      <c r="F57" s="185" t="s">
        <v>629</v>
      </c>
      <c r="G57" s="185" t="s">
        <v>140</v>
      </c>
      <c r="H57" s="185" t="s">
        <v>141</v>
      </c>
      <c r="I57" s="185" t="s">
        <v>590</v>
      </c>
      <c r="J57" s="185" t="s">
        <v>142</v>
      </c>
      <c r="K57" s="185" t="s">
        <v>44</v>
      </c>
      <c r="L57" s="27" t="s">
        <v>796</v>
      </c>
      <c r="M57" s="27" t="s">
        <v>798</v>
      </c>
      <c r="N57" s="61">
        <v>1035824627.91</v>
      </c>
      <c r="O57" s="61">
        <v>1001183855.6900001</v>
      </c>
      <c r="P57" s="62">
        <v>962242151.21000004</v>
      </c>
    </row>
    <row r="58" spans="1:16" ht="90" customHeight="1" x14ac:dyDescent="0.2">
      <c r="A58" s="128"/>
      <c r="B58" s="25"/>
      <c r="C58" s="7" t="s">
        <v>593</v>
      </c>
      <c r="D58" s="7" t="s">
        <v>62</v>
      </c>
      <c r="E58" s="7" t="s">
        <v>63</v>
      </c>
      <c r="F58" s="7" t="s">
        <v>636</v>
      </c>
      <c r="G58" s="7" t="s">
        <v>79</v>
      </c>
      <c r="H58" s="7" t="s">
        <v>158</v>
      </c>
      <c r="I58" s="7" t="s">
        <v>635</v>
      </c>
      <c r="J58" s="7" t="s">
        <v>55</v>
      </c>
      <c r="K58" s="7" t="s">
        <v>148</v>
      </c>
      <c r="L58" s="24"/>
      <c r="M58" s="24"/>
      <c r="N58" s="19"/>
      <c r="O58" s="19"/>
      <c r="P58" s="35"/>
    </row>
    <row r="59" spans="1:16" ht="101.25" customHeight="1" x14ac:dyDescent="0.2">
      <c r="A59" s="128"/>
      <c r="B59" s="25"/>
      <c r="C59" s="7" t="s">
        <v>634</v>
      </c>
      <c r="D59" s="7" t="s">
        <v>159</v>
      </c>
      <c r="E59" s="7" t="s">
        <v>144</v>
      </c>
      <c r="F59" s="7" t="s">
        <v>630</v>
      </c>
      <c r="G59" s="7" t="s">
        <v>145</v>
      </c>
      <c r="H59" s="7" t="s">
        <v>146</v>
      </c>
      <c r="I59" s="7" t="s">
        <v>811</v>
      </c>
      <c r="J59" s="7" t="s">
        <v>150</v>
      </c>
      <c r="K59" s="7" t="s">
        <v>80</v>
      </c>
      <c r="L59" s="24"/>
      <c r="M59" s="24"/>
      <c r="N59" s="19"/>
      <c r="O59" s="19"/>
      <c r="P59" s="35"/>
    </row>
    <row r="60" spans="1:16" ht="123" customHeight="1" x14ac:dyDescent="0.2">
      <c r="A60" s="128"/>
      <c r="B60" s="25"/>
      <c r="C60" s="7" t="s">
        <v>637</v>
      </c>
      <c r="D60" s="7" t="s">
        <v>65</v>
      </c>
      <c r="E60" s="7" t="s">
        <v>160</v>
      </c>
      <c r="F60" s="7" t="s">
        <v>0</v>
      </c>
      <c r="G60" s="7" t="s">
        <v>0</v>
      </c>
      <c r="H60" s="7" t="s">
        <v>0</v>
      </c>
      <c r="I60" s="7" t="s">
        <v>913</v>
      </c>
      <c r="J60" s="7" t="s">
        <v>150</v>
      </c>
      <c r="K60" s="7" t="s">
        <v>80</v>
      </c>
      <c r="L60" s="24"/>
      <c r="M60" s="24"/>
      <c r="N60" s="19"/>
      <c r="O60" s="19"/>
      <c r="P60" s="35"/>
    </row>
    <row r="61" spans="1:16" ht="65.25" customHeight="1" x14ac:dyDescent="0.2">
      <c r="A61" s="129"/>
      <c r="B61" s="25"/>
      <c r="C61" s="7" t="s">
        <v>631</v>
      </c>
      <c r="D61" s="7" t="s">
        <v>62</v>
      </c>
      <c r="E61" s="7" t="s">
        <v>149</v>
      </c>
      <c r="F61" s="7" t="s">
        <v>0</v>
      </c>
      <c r="G61" s="7" t="s">
        <v>0</v>
      </c>
      <c r="H61" s="7" t="s">
        <v>0</v>
      </c>
      <c r="I61" s="7" t="s">
        <v>639</v>
      </c>
      <c r="J61" s="7" t="s">
        <v>65</v>
      </c>
      <c r="K61" s="7" t="s">
        <v>161</v>
      </c>
      <c r="L61" s="24"/>
      <c r="M61" s="24"/>
      <c r="N61" s="19"/>
      <c r="O61" s="19"/>
      <c r="P61" s="35"/>
    </row>
    <row r="62" spans="1:16" ht="101.25" customHeight="1" x14ac:dyDescent="0.2">
      <c r="A62" s="129"/>
      <c r="B62" s="25"/>
      <c r="C62" s="7" t="s">
        <v>638</v>
      </c>
      <c r="D62" s="7" t="s">
        <v>126</v>
      </c>
      <c r="E62" s="7" t="s">
        <v>162</v>
      </c>
      <c r="F62" s="7" t="s">
        <v>0</v>
      </c>
      <c r="G62" s="7" t="s">
        <v>0</v>
      </c>
      <c r="H62" s="7" t="s">
        <v>0</v>
      </c>
      <c r="I62" s="7" t="s">
        <v>904</v>
      </c>
      <c r="J62" s="7" t="s">
        <v>150</v>
      </c>
      <c r="K62" s="7" t="s">
        <v>163</v>
      </c>
      <c r="L62" s="24"/>
      <c r="M62" s="24"/>
      <c r="N62" s="19"/>
      <c r="O62" s="19"/>
      <c r="P62" s="35"/>
    </row>
    <row r="63" spans="1:16" ht="101.25" customHeight="1" x14ac:dyDescent="0.2">
      <c r="A63" s="129"/>
      <c r="B63" s="25"/>
      <c r="C63" s="7" t="s">
        <v>903</v>
      </c>
      <c r="D63" s="7" t="s">
        <v>164</v>
      </c>
      <c r="E63" s="7" t="s">
        <v>165</v>
      </c>
      <c r="F63" s="7" t="s">
        <v>0</v>
      </c>
      <c r="G63" s="7" t="s">
        <v>0</v>
      </c>
      <c r="H63" s="7" t="s">
        <v>0</v>
      </c>
      <c r="I63" s="7" t="s">
        <v>905</v>
      </c>
      <c r="J63" s="7" t="s">
        <v>150</v>
      </c>
      <c r="K63" s="7" t="s">
        <v>166</v>
      </c>
      <c r="L63" s="24"/>
      <c r="M63" s="24"/>
      <c r="N63" s="19"/>
      <c r="O63" s="19"/>
      <c r="P63" s="35"/>
    </row>
    <row r="64" spans="1:16" ht="63.75" customHeight="1" x14ac:dyDescent="0.2">
      <c r="A64" s="129"/>
      <c r="B64" s="25"/>
      <c r="C64" s="7" t="s">
        <v>0</v>
      </c>
      <c r="D64" s="7" t="s">
        <v>0</v>
      </c>
      <c r="E64" s="7" t="s">
        <v>0</v>
      </c>
      <c r="F64" s="7" t="s">
        <v>0</v>
      </c>
      <c r="G64" s="7" t="s">
        <v>0</v>
      </c>
      <c r="H64" s="7" t="s">
        <v>0</v>
      </c>
      <c r="I64" s="7" t="s">
        <v>844</v>
      </c>
      <c r="J64" s="7" t="s">
        <v>55</v>
      </c>
      <c r="K64" s="7" t="s">
        <v>167</v>
      </c>
      <c r="L64" s="24"/>
      <c r="M64" s="24"/>
      <c r="N64" s="19"/>
      <c r="O64" s="19"/>
      <c r="P64" s="35"/>
    </row>
    <row r="65" spans="1:16" ht="102" customHeight="1" x14ac:dyDescent="0.2">
      <c r="A65" s="129"/>
      <c r="B65" s="25"/>
      <c r="C65" s="7" t="s">
        <v>0</v>
      </c>
      <c r="D65" s="7" t="s">
        <v>0</v>
      </c>
      <c r="E65" s="7" t="s">
        <v>0</v>
      </c>
      <c r="F65" s="7" t="s">
        <v>0</v>
      </c>
      <c r="G65" s="7" t="s">
        <v>0</v>
      </c>
      <c r="H65" s="7" t="s">
        <v>0</v>
      </c>
      <c r="I65" s="7" t="s">
        <v>640</v>
      </c>
      <c r="J65" s="7" t="s">
        <v>150</v>
      </c>
      <c r="K65" s="7" t="s">
        <v>151</v>
      </c>
      <c r="L65" s="24"/>
      <c r="M65" s="24"/>
      <c r="N65" s="19"/>
      <c r="O65" s="19"/>
      <c r="P65" s="35"/>
    </row>
    <row r="66" spans="1:16" ht="51" customHeight="1" x14ac:dyDescent="0.2">
      <c r="A66" s="130"/>
      <c r="B66" s="22"/>
      <c r="C66" s="186" t="s">
        <v>0</v>
      </c>
      <c r="D66" s="186" t="s">
        <v>0</v>
      </c>
      <c r="E66" s="186" t="s">
        <v>0</v>
      </c>
      <c r="F66" s="186" t="s">
        <v>0</v>
      </c>
      <c r="G66" s="186" t="s">
        <v>0</v>
      </c>
      <c r="H66" s="186" t="s">
        <v>0</v>
      </c>
      <c r="I66" s="186" t="s">
        <v>914</v>
      </c>
      <c r="J66" s="186" t="s">
        <v>65</v>
      </c>
      <c r="K66" s="186" t="s">
        <v>168</v>
      </c>
      <c r="L66" s="11" t="s">
        <v>0</v>
      </c>
      <c r="M66" s="11" t="s">
        <v>0</v>
      </c>
      <c r="N66" s="57" t="s">
        <v>0</v>
      </c>
      <c r="O66" s="57" t="s">
        <v>0</v>
      </c>
      <c r="P66" s="58" t="s">
        <v>0</v>
      </c>
    </row>
    <row r="67" spans="1:16" ht="135.75" customHeight="1" x14ac:dyDescent="0.2">
      <c r="A67" s="129"/>
      <c r="B67" s="25"/>
      <c r="C67" s="7" t="s">
        <v>0</v>
      </c>
      <c r="D67" s="7" t="s">
        <v>0</v>
      </c>
      <c r="E67" s="7" t="s">
        <v>0</v>
      </c>
      <c r="F67" s="7" t="s">
        <v>0</v>
      </c>
      <c r="G67" s="7" t="s">
        <v>0</v>
      </c>
      <c r="H67" s="7" t="s">
        <v>0</v>
      </c>
      <c r="I67" s="7" t="s">
        <v>915</v>
      </c>
      <c r="J67" s="7" t="s">
        <v>150</v>
      </c>
      <c r="K67" s="7" t="s">
        <v>169</v>
      </c>
      <c r="L67" s="24" t="s">
        <v>0</v>
      </c>
      <c r="M67" s="24" t="s">
        <v>0</v>
      </c>
      <c r="N67" s="19" t="s">
        <v>0</v>
      </c>
      <c r="O67" s="19" t="s">
        <v>0</v>
      </c>
      <c r="P67" s="35" t="s">
        <v>0</v>
      </c>
    </row>
    <row r="68" spans="1:16" ht="86.25" customHeight="1" x14ac:dyDescent="0.2">
      <c r="A68" s="129"/>
      <c r="B68" s="25"/>
      <c r="C68" s="7" t="s">
        <v>0</v>
      </c>
      <c r="D68" s="7" t="s">
        <v>0</v>
      </c>
      <c r="E68" s="7" t="s">
        <v>0</v>
      </c>
      <c r="F68" s="7" t="s">
        <v>0</v>
      </c>
      <c r="G68" s="7" t="s">
        <v>0</v>
      </c>
      <c r="H68" s="7" t="s">
        <v>0</v>
      </c>
      <c r="I68" s="7" t="s">
        <v>916</v>
      </c>
      <c r="J68" s="7" t="s">
        <v>150</v>
      </c>
      <c r="K68" s="7" t="s">
        <v>114</v>
      </c>
      <c r="L68" s="24" t="s">
        <v>0</v>
      </c>
      <c r="M68" s="24" t="s">
        <v>0</v>
      </c>
      <c r="N68" s="19" t="s">
        <v>0</v>
      </c>
      <c r="O68" s="19" t="s">
        <v>0</v>
      </c>
      <c r="P68" s="35" t="s">
        <v>0</v>
      </c>
    </row>
    <row r="69" spans="1:16" ht="75.75" customHeight="1" x14ac:dyDescent="0.2">
      <c r="A69" s="129"/>
      <c r="B69" s="25"/>
      <c r="C69" s="7" t="s">
        <v>0</v>
      </c>
      <c r="D69" s="7" t="s">
        <v>0</v>
      </c>
      <c r="E69" s="7" t="s">
        <v>0</v>
      </c>
      <c r="F69" s="7" t="s">
        <v>0</v>
      </c>
      <c r="G69" s="7" t="s">
        <v>0</v>
      </c>
      <c r="H69" s="7" t="s">
        <v>0</v>
      </c>
      <c r="I69" s="7" t="s">
        <v>808</v>
      </c>
      <c r="J69" s="7" t="s">
        <v>55</v>
      </c>
      <c r="K69" s="7" t="s">
        <v>168</v>
      </c>
      <c r="L69" s="24" t="s">
        <v>0</v>
      </c>
      <c r="M69" s="24" t="s">
        <v>0</v>
      </c>
      <c r="N69" s="19" t="s">
        <v>0</v>
      </c>
      <c r="O69" s="19" t="s">
        <v>0</v>
      </c>
      <c r="P69" s="35" t="s">
        <v>0</v>
      </c>
    </row>
    <row r="70" spans="1:16" ht="60" customHeight="1" x14ac:dyDescent="0.2">
      <c r="A70" s="130"/>
      <c r="B70" s="22"/>
      <c r="C70" s="186" t="s">
        <v>0</v>
      </c>
      <c r="D70" s="186" t="s">
        <v>0</v>
      </c>
      <c r="E70" s="186" t="s">
        <v>0</v>
      </c>
      <c r="F70" s="186" t="s">
        <v>0</v>
      </c>
      <c r="G70" s="186" t="s">
        <v>0</v>
      </c>
      <c r="H70" s="186" t="s">
        <v>0</v>
      </c>
      <c r="I70" s="186" t="s">
        <v>845</v>
      </c>
      <c r="J70" s="186" t="s">
        <v>150</v>
      </c>
      <c r="K70" s="186" t="s">
        <v>156</v>
      </c>
      <c r="L70" s="11" t="s">
        <v>0</v>
      </c>
      <c r="M70" s="11" t="s">
        <v>0</v>
      </c>
      <c r="N70" s="57" t="s">
        <v>0</v>
      </c>
      <c r="O70" s="57" t="s">
        <v>0</v>
      </c>
      <c r="P70" s="58" t="s">
        <v>0</v>
      </c>
    </row>
    <row r="71" spans="1:16" ht="53.25" customHeight="1" x14ac:dyDescent="0.2">
      <c r="A71" s="127" t="s">
        <v>538</v>
      </c>
      <c r="B71" s="25" t="s">
        <v>171</v>
      </c>
      <c r="C71" s="7" t="s">
        <v>608</v>
      </c>
      <c r="D71" s="7" t="s">
        <v>172</v>
      </c>
      <c r="E71" s="7" t="s">
        <v>42</v>
      </c>
      <c r="F71" s="7" t="s">
        <v>629</v>
      </c>
      <c r="G71" s="7" t="s">
        <v>140</v>
      </c>
      <c r="H71" s="7" t="s">
        <v>141</v>
      </c>
      <c r="I71" s="7" t="s">
        <v>590</v>
      </c>
      <c r="J71" s="7" t="s">
        <v>142</v>
      </c>
      <c r="K71" s="7" t="s">
        <v>44</v>
      </c>
      <c r="L71" s="24" t="s">
        <v>799</v>
      </c>
      <c r="M71" s="24" t="s">
        <v>800</v>
      </c>
      <c r="N71" s="19">
        <f>395216750.88+201870+1566.4-8788000</f>
        <v>386632187.27999997</v>
      </c>
      <c r="O71" s="19">
        <f>376773643.55+1566.4-8788000</f>
        <v>367987209.94999999</v>
      </c>
      <c r="P71" s="35">
        <f>377472314.82+1566.4-8788000</f>
        <v>368685881.21999997</v>
      </c>
    </row>
    <row r="72" spans="1:16" ht="76.5" customHeight="1" x14ac:dyDescent="0.2">
      <c r="A72" s="128"/>
      <c r="B72" s="25"/>
      <c r="C72" s="7" t="s">
        <v>623</v>
      </c>
      <c r="D72" s="7" t="s">
        <v>159</v>
      </c>
      <c r="E72" s="7" t="s">
        <v>144</v>
      </c>
      <c r="F72" s="7" t="s">
        <v>642</v>
      </c>
      <c r="G72" s="7" t="s">
        <v>173</v>
      </c>
      <c r="H72" s="7" t="s">
        <v>174</v>
      </c>
      <c r="I72" s="7" t="s">
        <v>624</v>
      </c>
      <c r="J72" s="7" t="s">
        <v>55</v>
      </c>
      <c r="K72" s="7" t="s">
        <v>148</v>
      </c>
      <c r="L72" s="24"/>
      <c r="M72" s="24"/>
      <c r="N72" s="19"/>
      <c r="O72" s="19"/>
      <c r="P72" s="35"/>
    </row>
    <row r="73" spans="1:16" ht="102.75" customHeight="1" x14ac:dyDescent="0.2">
      <c r="A73" s="133"/>
      <c r="B73" s="25"/>
      <c r="C73" s="7" t="s">
        <v>637</v>
      </c>
      <c r="D73" s="7" t="s">
        <v>65</v>
      </c>
      <c r="E73" s="7" t="s">
        <v>160</v>
      </c>
      <c r="F73" s="7" t="s">
        <v>630</v>
      </c>
      <c r="G73" s="7" t="s">
        <v>145</v>
      </c>
      <c r="H73" s="7" t="s">
        <v>146</v>
      </c>
      <c r="I73" s="7" t="s">
        <v>632</v>
      </c>
      <c r="J73" s="7" t="s">
        <v>150</v>
      </c>
      <c r="K73" s="7" t="s">
        <v>151</v>
      </c>
      <c r="L73" s="24"/>
      <c r="M73" s="24"/>
      <c r="N73" s="19"/>
      <c r="O73" s="19"/>
      <c r="P73" s="35"/>
    </row>
    <row r="74" spans="1:16" ht="89.25" customHeight="1" x14ac:dyDescent="0.2">
      <c r="A74" s="133"/>
      <c r="B74" s="25"/>
      <c r="C74" s="7" t="s">
        <v>631</v>
      </c>
      <c r="D74" s="7" t="s">
        <v>62</v>
      </c>
      <c r="E74" s="7" t="s">
        <v>149</v>
      </c>
      <c r="F74" s="7" t="s">
        <v>0</v>
      </c>
      <c r="G74" s="7" t="s">
        <v>0</v>
      </c>
      <c r="H74" s="7" t="s">
        <v>0</v>
      </c>
      <c r="I74" s="7" t="s">
        <v>864</v>
      </c>
      <c r="J74" s="7" t="s">
        <v>175</v>
      </c>
      <c r="K74" s="7" t="s">
        <v>176</v>
      </c>
      <c r="L74" s="24"/>
      <c r="M74" s="24"/>
      <c r="N74" s="19"/>
      <c r="O74" s="19"/>
      <c r="P74" s="35"/>
    </row>
    <row r="75" spans="1:16" ht="125.25" customHeight="1" x14ac:dyDescent="0.2">
      <c r="A75" s="133"/>
      <c r="B75" s="25"/>
      <c r="C75" s="7" t="s">
        <v>638</v>
      </c>
      <c r="D75" s="7" t="s">
        <v>126</v>
      </c>
      <c r="E75" s="7" t="s">
        <v>162</v>
      </c>
      <c r="F75" s="7" t="s">
        <v>0</v>
      </c>
      <c r="G75" s="7" t="s">
        <v>0</v>
      </c>
      <c r="H75" s="7" t="s">
        <v>0</v>
      </c>
      <c r="I75" s="7" t="s">
        <v>177</v>
      </c>
      <c r="J75" s="7" t="s">
        <v>55</v>
      </c>
      <c r="K75" s="7" t="s">
        <v>178</v>
      </c>
      <c r="L75" s="24"/>
      <c r="M75" s="24"/>
      <c r="N75" s="19"/>
      <c r="O75" s="19"/>
      <c r="P75" s="35"/>
    </row>
    <row r="76" spans="1:16" ht="56.25" customHeight="1" x14ac:dyDescent="0.2">
      <c r="A76" s="137"/>
      <c r="B76" s="22"/>
      <c r="C76" s="186" t="s">
        <v>0</v>
      </c>
      <c r="D76" s="186" t="s">
        <v>0</v>
      </c>
      <c r="E76" s="186" t="s">
        <v>0</v>
      </c>
      <c r="F76" s="186" t="s">
        <v>0</v>
      </c>
      <c r="G76" s="186" t="s">
        <v>0</v>
      </c>
      <c r="H76" s="186" t="s">
        <v>0</v>
      </c>
      <c r="I76" s="186" t="s">
        <v>813</v>
      </c>
      <c r="J76" s="186" t="s">
        <v>150</v>
      </c>
      <c r="K76" s="186" t="s">
        <v>167</v>
      </c>
      <c r="L76" s="11"/>
      <c r="M76" s="11"/>
      <c r="N76" s="57"/>
      <c r="O76" s="57"/>
      <c r="P76" s="58"/>
    </row>
    <row r="77" spans="1:16" ht="111" customHeight="1" x14ac:dyDescent="0.2">
      <c r="A77" s="133"/>
      <c r="B77" s="25"/>
      <c r="C77" s="7" t="s">
        <v>0</v>
      </c>
      <c r="D77" s="7" t="s">
        <v>0</v>
      </c>
      <c r="E77" s="7" t="s">
        <v>0</v>
      </c>
      <c r="F77" s="7" t="s">
        <v>0</v>
      </c>
      <c r="G77" s="7" t="s">
        <v>0</v>
      </c>
      <c r="H77" s="7" t="s">
        <v>0</v>
      </c>
      <c r="I77" s="7" t="s">
        <v>643</v>
      </c>
      <c r="J77" s="7" t="s">
        <v>55</v>
      </c>
      <c r="K77" s="7" t="s">
        <v>179</v>
      </c>
      <c r="L77" s="24"/>
      <c r="M77" s="24"/>
      <c r="N77" s="19"/>
      <c r="O77" s="19"/>
      <c r="P77" s="35"/>
    </row>
    <row r="78" spans="1:16" ht="61.5" customHeight="1" x14ac:dyDescent="0.2">
      <c r="A78" s="133"/>
      <c r="B78" s="25"/>
      <c r="C78" s="7" t="s">
        <v>0</v>
      </c>
      <c r="D78" s="7" t="s">
        <v>0</v>
      </c>
      <c r="E78" s="7" t="s">
        <v>0</v>
      </c>
      <c r="F78" s="7" t="s">
        <v>0</v>
      </c>
      <c r="G78" s="7" t="s">
        <v>0</v>
      </c>
      <c r="H78" s="7" t="s">
        <v>0</v>
      </c>
      <c r="I78" s="7" t="s">
        <v>809</v>
      </c>
      <c r="J78" s="7" t="s">
        <v>97</v>
      </c>
      <c r="K78" s="7" t="s">
        <v>167</v>
      </c>
      <c r="L78" s="24"/>
      <c r="M78" s="24"/>
      <c r="N78" s="19"/>
      <c r="O78" s="19"/>
      <c r="P78" s="35"/>
    </row>
    <row r="79" spans="1:16" ht="75.75" customHeight="1" x14ac:dyDescent="0.2">
      <c r="A79" s="137"/>
      <c r="B79" s="22"/>
      <c r="C79" s="186" t="s">
        <v>0</v>
      </c>
      <c r="D79" s="186" t="s">
        <v>0</v>
      </c>
      <c r="E79" s="186" t="s">
        <v>0</v>
      </c>
      <c r="F79" s="186" t="s">
        <v>0</v>
      </c>
      <c r="G79" s="186" t="s">
        <v>0</v>
      </c>
      <c r="H79" s="186" t="s">
        <v>0</v>
      </c>
      <c r="I79" s="186" t="s">
        <v>810</v>
      </c>
      <c r="J79" s="186" t="s">
        <v>175</v>
      </c>
      <c r="K79" s="186" t="s">
        <v>167</v>
      </c>
      <c r="L79" s="11"/>
      <c r="M79" s="11"/>
      <c r="N79" s="57"/>
      <c r="O79" s="57"/>
      <c r="P79" s="58"/>
    </row>
    <row r="80" spans="1:16" ht="52.5" customHeight="1" x14ac:dyDescent="0.2">
      <c r="A80" s="94" t="s">
        <v>539</v>
      </c>
      <c r="B80" s="12" t="s">
        <v>180</v>
      </c>
      <c r="C80" s="185" t="s">
        <v>608</v>
      </c>
      <c r="D80" s="185" t="s">
        <v>172</v>
      </c>
      <c r="E80" s="185" t="s">
        <v>42</v>
      </c>
      <c r="F80" s="185" t="s">
        <v>629</v>
      </c>
      <c r="G80" s="185" t="s">
        <v>140</v>
      </c>
      <c r="H80" s="185" t="s">
        <v>141</v>
      </c>
      <c r="I80" s="185" t="s">
        <v>590</v>
      </c>
      <c r="J80" s="185" t="s">
        <v>142</v>
      </c>
      <c r="K80" s="185" t="s">
        <v>44</v>
      </c>
      <c r="L80" s="27" t="s">
        <v>237</v>
      </c>
      <c r="M80" s="27" t="s">
        <v>45</v>
      </c>
      <c r="N80" s="61">
        <v>28245986.329999998</v>
      </c>
      <c r="O80" s="61">
        <v>28072909.710000001</v>
      </c>
      <c r="P80" s="62">
        <v>28196112.920000002</v>
      </c>
    </row>
    <row r="81" spans="1:16" ht="54" customHeight="1" x14ac:dyDescent="0.2">
      <c r="A81" s="95"/>
      <c r="B81" s="25"/>
      <c r="C81" s="7" t="s">
        <v>623</v>
      </c>
      <c r="D81" s="7" t="s">
        <v>145</v>
      </c>
      <c r="E81" s="7" t="s">
        <v>144</v>
      </c>
      <c r="F81" s="7" t="s">
        <v>644</v>
      </c>
      <c r="G81" s="7" t="s">
        <v>181</v>
      </c>
      <c r="H81" s="7" t="s">
        <v>80</v>
      </c>
      <c r="I81" s="7" t="s">
        <v>865</v>
      </c>
      <c r="J81" s="7" t="s">
        <v>55</v>
      </c>
      <c r="K81" s="7" t="s">
        <v>182</v>
      </c>
      <c r="L81" s="24"/>
      <c r="M81" s="24"/>
      <c r="N81" s="19"/>
      <c r="O81" s="19"/>
      <c r="P81" s="35"/>
    </row>
    <row r="82" spans="1:16" ht="79.5" customHeight="1" x14ac:dyDescent="0.2">
      <c r="A82" s="96"/>
      <c r="B82" s="22"/>
      <c r="C82" s="186" t="s">
        <v>638</v>
      </c>
      <c r="D82" s="186" t="s">
        <v>183</v>
      </c>
      <c r="E82" s="186" t="s">
        <v>162</v>
      </c>
      <c r="F82" s="186" t="s">
        <v>645</v>
      </c>
      <c r="G82" s="186" t="s">
        <v>65</v>
      </c>
      <c r="H82" s="186" t="s">
        <v>184</v>
      </c>
      <c r="I82" s="186" t="s">
        <v>812</v>
      </c>
      <c r="J82" s="186" t="s">
        <v>55</v>
      </c>
      <c r="K82" s="186" t="s">
        <v>185</v>
      </c>
      <c r="L82" s="11"/>
      <c r="M82" s="11"/>
      <c r="N82" s="57"/>
      <c r="O82" s="57"/>
      <c r="P82" s="58"/>
    </row>
    <row r="83" spans="1:16" ht="51" customHeight="1" x14ac:dyDescent="0.2">
      <c r="A83" s="127" t="s">
        <v>540</v>
      </c>
      <c r="B83" s="12" t="s">
        <v>186</v>
      </c>
      <c r="C83" s="185" t="s">
        <v>608</v>
      </c>
      <c r="D83" s="185" t="s">
        <v>172</v>
      </c>
      <c r="E83" s="185" t="s">
        <v>42</v>
      </c>
      <c r="F83" s="185" t="s">
        <v>629</v>
      </c>
      <c r="G83" s="185" t="s">
        <v>140</v>
      </c>
      <c r="H83" s="185" t="s">
        <v>141</v>
      </c>
      <c r="I83" s="185" t="s">
        <v>590</v>
      </c>
      <c r="J83" s="185" t="s">
        <v>142</v>
      </c>
      <c r="K83" s="185" t="s">
        <v>44</v>
      </c>
      <c r="L83" s="27" t="s">
        <v>237</v>
      </c>
      <c r="M83" s="27" t="s">
        <v>45</v>
      </c>
      <c r="N83" s="61">
        <v>34959843.32</v>
      </c>
      <c r="O83" s="61">
        <v>35079341.200000003</v>
      </c>
      <c r="P83" s="62">
        <v>34711031.68</v>
      </c>
    </row>
    <row r="84" spans="1:16" ht="66" customHeight="1" x14ac:dyDescent="0.2">
      <c r="A84" s="128"/>
      <c r="B84" s="25"/>
      <c r="C84" s="7" t="s">
        <v>623</v>
      </c>
      <c r="D84" s="7" t="s">
        <v>145</v>
      </c>
      <c r="E84" s="7" t="s">
        <v>144</v>
      </c>
      <c r="F84" s="7" t="s">
        <v>630</v>
      </c>
      <c r="G84" s="7" t="s">
        <v>145</v>
      </c>
      <c r="H84" s="7" t="s">
        <v>146</v>
      </c>
      <c r="I84" s="7" t="s">
        <v>647</v>
      </c>
      <c r="J84" s="7" t="s">
        <v>65</v>
      </c>
      <c r="K84" s="7" t="s">
        <v>187</v>
      </c>
      <c r="L84" s="24"/>
      <c r="M84" s="24"/>
      <c r="N84" s="19"/>
      <c r="O84" s="19"/>
      <c r="P84" s="35"/>
    </row>
    <row r="85" spans="1:16" ht="58.5" customHeight="1" x14ac:dyDescent="0.2">
      <c r="A85" s="128"/>
      <c r="B85" s="25"/>
      <c r="C85" s="7" t="s">
        <v>631</v>
      </c>
      <c r="D85" s="7" t="s">
        <v>62</v>
      </c>
      <c r="E85" s="7" t="s">
        <v>149</v>
      </c>
      <c r="F85" s="7" t="s">
        <v>0</v>
      </c>
      <c r="G85" s="7" t="s">
        <v>0</v>
      </c>
      <c r="H85" s="7" t="s">
        <v>0</v>
      </c>
      <c r="I85" s="7" t="s">
        <v>646</v>
      </c>
      <c r="J85" s="7" t="s">
        <v>150</v>
      </c>
      <c r="K85" s="7" t="s">
        <v>188</v>
      </c>
      <c r="L85" s="24" t="s">
        <v>0</v>
      </c>
      <c r="M85" s="24" t="s">
        <v>0</v>
      </c>
      <c r="N85" s="19" t="s">
        <v>0</v>
      </c>
      <c r="O85" s="19" t="s">
        <v>0</v>
      </c>
      <c r="P85" s="35" t="s">
        <v>0</v>
      </c>
    </row>
    <row r="86" spans="1:16" ht="114.75" customHeight="1" x14ac:dyDescent="0.2">
      <c r="A86" s="128"/>
      <c r="B86" s="25"/>
      <c r="C86" s="7" t="s">
        <v>0</v>
      </c>
      <c r="D86" s="7" t="s">
        <v>0</v>
      </c>
      <c r="E86" s="7" t="s">
        <v>0</v>
      </c>
      <c r="F86" s="7" t="s">
        <v>0</v>
      </c>
      <c r="G86" s="7" t="s">
        <v>0</v>
      </c>
      <c r="H86" s="7" t="s">
        <v>0</v>
      </c>
      <c r="I86" s="7" t="s">
        <v>648</v>
      </c>
      <c r="J86" s="7" t="s">
        <v>55</v>
      </c>
      <c r="K86" s="7" t="s">
        <v>189</v>
      </c>
      <c r="L86" s="24" t="s">
        <v>0</v>
      </c>
      <c r="M86" s="24" t="s">
        <v>0</v>
      </c>
      <c r="N86" s="19" t="s">
        <v>0</v>
      </c>
      <c r="O86" s="19" t="s">
        <v>0</v>
      </c>
      <c r="P86" s="35" t="s">
        <v>0</v>
      </c>
    </row>
    <row r="87" spans="1:16" ht="101.25" customHeight="1" x14ac:dyDescent="0.2">
      <c r="A87" s="126"/>
      <c r="B87" s="22"/>
      <c r="C87" s="186" t="s">
        <v>0</v>
      </c>
      <c r="D87" s="186" t="s">
        <v>0</v>
      </c>
      <c r="E87" s="186" t="s">
        <v>0</v>
      </c>
      <c r="F87" s="186" t="s">
        <v>0</v>
      </c>
      <c r="G87" s="186" t="s">
        <v>0</v>
      </c>
      <c r="H87" s="186" t="s">
        <v>0</v>
      </c>
      <c r="I87" s="186" t="s">
        <v>632</v>
      </c>
      <c r="J87" s="186" t="s">
        <v>150</v>
      </c>
      <c r="K87" s="186" t="s">
        <v>151</v>
      </c>
      <c r="L87" s="11" t="s">
        <v>0</v>
      </c>
      <c r="M87" s="11" t="s">
        <v>0</v>
      </c>
      <c r="N87" s="57" t="s">
        <v>0</v>
      </c>
      <c r="O87" s="57" t="s">
        <v>0</v>
      </c>
      <c r="P87" s="58" t="s">
        <v>0</v>
      </c>
    </row>
    <row r="88" spans="1:16" ht="104.25" customHeight="1" x14ac:dyDescent="0.2">
      <c r="A88" s="118"/>
      <c r="B88" s="119"/>
      <c r="C88" s="187" t="s">
        <v>0</v>
      </c>
      <c r="D88" s="187" t="s">
        <v>0</v>
      </c>
      <c r="E88" s="187" t="s">
        <v>0</v>
      </c>
      <c r="F88" s="187" t="s">
        <v>0</v>
      </c>
      <c r="G88" s="187" t="s">
        <v>0</v>
      </c>
      <c r="H88" s="187" t="s">
        <v>0</v>
      </c>
      <c r="I88" s="187" t="s">
        <v>811</v>
      </c>
      <c r="J88" s="187" t="s">
        <v>150</v>
      </c>
      <c r="K88" s="187" t="s">
        <v>80</v>
      </c>
      <c r="L88" s="120" t="s">
        <v>0</v>
      </c>
      <c r="M88" s="120" t="s">
        <v>0</v>
      </c>
      <c r="N88" s="121" t="s">
        <v>0</v>
      </c>
      <c r="O88" s="121" t="s">
        <v>0</v>
      </c>
      <c r="P88" s="121" t="s">
        <v>0</v>
      </c>
    </row>
    <row r="89" spans="1:16" ht="240.75" customHeight="1" x14ac:dyDescent="0.2">
      <c r="A89" s="131" t="s">
        <v>541</v>
      </c>
      <c r="B89" s="25" t="s">
        <v>190</v>
      </c>
      <c r="C89" s="7" t="s">
        <v>608</v>
      </c>
      <c r="D89" s="7" t="s">
        <v>191</v>
      </c>
      <c r="E89" s="7" t="s">
        <v>42</v>
      </c>
      <c r="F89" s="7" t="s">
        <v>649</v>
      </c>
      <c r="G89" s="7" t="s">
        <v>192</v>
      </c>
      <c r="H89" s="7" t="s">
        <v>193</v>
      </c>
      <c r="I89" s="7" t="s">
        <v>590</v>
      </c>
      <c r="J89" s="7" t="s">
        <v>194</v>
      </c>
      <c r="K89" s="7" t="s">
        <v>44</v>
      </c>
      <c r="L89" s="24" t="s">
        <v>801</v>
      </c>
      <c r="M89" s="24" t="s">
        <v>802</v>
      </c>
      <c r="N89" s="19">
        <v>34363250</v>
      </c>
      <c r="O89" s="19">
        <v>28284167.5</v>
      </c>
      <c r="P89" s="35">
        <v>28284167.5</v>
      </c>
    </row>
    <row r="90" spans="1:16" ht="57" customHeight="1" x14ac:dyDescent="0.2">
      <c r="A90" s="95"/>
      <c r="B90" s="25"/>
      <c r="C90" s="191" t="s">
        <v>650</v>
      </c>
      <c r="D90" s="7" t="s">
        <v>57</v>
      </c>
      <c r="E90" s="7" t="s">
        <v>195</v>
      </c>
      <c r="F90" s="191" t="s">
        <v>601</v>
      </c>
      <c r="G90" s="7" t="s">
        <v>65</v>
      </c>
      <c r="H90" s="7" t="s">
        <v>196</v>
      </c>
      <c r="I90" s="7" t="s">
        <v>595</v>
      </c>
      <c r="J90" s="7" t="s">
        <v>175</v>
      </c>
      <c r="K90" s="7" t="s">
        <v>197</v>
      </c>
      <c r="L90" s="24"/>
      <c r="M90" s="24"/>
      <c r="N90" s="19"/>
      <c r="O90" s="19"/>
      <c r="P90" s="35"/>
    </row>
    <row r="91" spans="1:16" ht="63.75" customHeight="1" x14ac:dyDescent="0.2">
      <c r="A91" s="95"/>
      <c r="B91" s="25"/>
      <c r="C91" s="191"/>
      <c r="D91" s="7" t="s">
        <v>0</v>
      </c>
      <c r="E91" s="7" t="s">
        <v>0</v>
      </c>
      <c r="F91" s="191"/>
      <c r="G91" s="7" t="s">
        <v>0</v>
      </c>
      <c r="H91" s="7" t="s">
        <v>0</v>
      </c>
      <c r="I91" s="7" t="s">
        <v>651</v>
      </c>
      <c r="J91" s="7" t="s">
        <v>65</v>
      </c>
      <c r="K91" s="7" t="s">
        <v>198</v>
      </c>
      <c r="L91" s="24"/>
      <c r="M91" s="24"/>
      <c r="N91" s="19"/>
      <c r="O91" s="19"/>
      <c r="P91" s="35"/>
    </row>
    <row r="92" spans="1:16" ht="120.75" customHeight="1" x14ac:dyDescent="0.2">
      <c r="A92" s="122"/>
      <c r="B92" s="26"/>
      <c r="C92" s="4" t="s">
        <v>0</v>
      </c>
      <c r="D92" s="4" t="s">
        <v>0</v>
      </c>
      <c r="E92" s="4" t="s">
        <v>0</v>
      </c>
      <c r="F92" s="194"/>
      <c r="G92" s="4" t="s">
        <v>0</v>
      </c>
      <c r="H92" s="4" t="s">
        <v>0</v>
      </c>
      <c r="I92" s="4" t="s">
        <v>846</v>
      </c>
      <c r="J92" s="4" t="s">
        <v>175</v>
      </c>
      <c r="K92" s="4" t="s">
        <v>199</v>
      </c>
      <c r="L92" s="10"/>
      <c r="M92" s="10"/>
      <c r="N92" s="59"/>
      <c r="O92" s="59"/>
      <c r="P92" s="60"/>
    </row>
    <row r="93" spans="1:16" ht="78" customHeight="1" x14ac:dyDescent="0.2">
      <c r="A93" s="125" t="s">
        <v>542</v>
      </c>
      <c r="B93" s="21" t="s">
        <v>200</v>
      </c>
      <c r="C93" s="7" t="s">
        <v>608</v>
      </c>
      <c r="D93" s="7" t="s">
        <v>201</v>
      </c>
      <c r="E93" s="7" t="s">
        <v>42</v>
      </c>
      <c r="F93" s="7" t="s">
        <v>641</v>
      </c>
      <c r="G93" s="7" t="s">
        <v>173</v>
      </c>
      <c r="H93" s="7" t="s">
        <v>174</v>
      </c>
      <c r="I93" s="7" t="s">
        <v>590</v>
      </c>
      <c r="J93" s="7" t="s">
        <v>202</v>
      </c>
      <c r="K93" s="7" t="s">
        <v>44</v>
      </c>
      <c r="L93" s="24" t="s">
        <v>245</v>
      </c>
      <c r="M93" s="24" t="s">
        <v>76</v>
      </c>
      <c r="N93" s="36">
        <v>136679192.84</v>
      </c>
      <c r="O93" s="36">
        <v>136667184.15000001</v>
      </c>
      <c r="P93" s="37">
        <v>136617471.30000001</v>
      </c>
    </row>
    <row r="94" spans="1:16" ht="142.5" customHeight="1" x14ac:dyDescent="0.2">
      <c r="A94" s="128"/>
      <c r="B94" s="25"/>
      <c r="C94" s="7" t="s">
        <v>203</v>
      </c>
      <c r="D94" s="7" t="s">
        <v>204</v>
      </c>
      <c r="E94" s="7" t="s">
        <v>205</v>
      </c>
      <c r="F94" s="7" t="s">
        <v>652</v>
      </c>
      <c r="G94" s="7" t="s">
        <v>145</v>
      </c>
      <c r="H94" s="7" t="s">
        <v>206</v>
      </c>
      <c r="I94" s="7" t="s">
        <v>207</v>
      </c>
      <c r="J94" s="7" t="s">
        <v>55</v>
      </c>
      <c r="K94" s="7" t="s">
        <v>208</v>
      </c>
      <c r="L94" s="24"/>
      <c r="M94" s="24"/>
      <c r="N94" s="19"/>
      <c r="O94" s="19"/>
      <c r="P94" s="35"/>
    </row>
    <row r="95" spans="1:16" ht="63" customHeight="1" x14ac:dyDescent="0.2">
      <c r="A95" s="130"/>
      <c r="B95" s="22"/>
      <c r="C95" s="186" t="s">
        <v>0</v>
      </c>
      <c r="D95" s="186" t="s">
        <v>0</v>
      </c>
      <c r="E95" s="186" t="s">
        <v>0</v>
      </c>
      <c r="F95" s="186" t="s">
        <v>0</v>
      </c>
      <c r="G95" s="186" t="s">
        <v>0</v>
      </c>
      <c r="H95" s="186" t="s">
        <v>0</v>
      </c>
      <c r="I95" s="186" t="s">
        <v>847</v>
      </c>
      <c r="J95" s="186" t="s">
        <v>97</v>
      </c>
      <c r="K95" s="186" t="s">
        <v>168</v>
      </c>
      <c r="L95" s="11"/>
      <c r="M95" s="11"/>
      <c r="N95" s="57"/>
      <c r="O95" s="57"/>
      <c r="P95" s="58"/>
    </row>
    <row r="96" spans="1:16" ht="78" customHeight="1" x14ac:dyDescent="0.2">
      <c r="A96" s="133" t="s">
        <v>543</v>
      </c>
      <c r="B96" s="25" t="s">
        <v>209</v>
      </c>
      <c r="C96" s="7" t="s">
        <v>608</v>
      </c>
      <c r="D96" s="7" t="s">
        <v>210</v>
      </c>
      <c r="E96" s="7" t="s">
        <v>42</v>
      </c>
      <c r="F96" s="7" t="s">
        <v>641</v>
      </c>
      <c r="G96" s="7" t="s">
        <v>173</v>
      </c>
      <c r="H96" s="7" t="s">
        <v>174</v>
      </c>
      <c r="I96" s="7" t="s">
        <v>653</v>
      </c>
      <c r="J96" s="7" t="s">
        <v>211</v>
      </c>
      <c r="K96" s="7" t="s">
        <v>44</v>
      </c>
      <c r="L96" s="24" t="s">
        <v>803</v>
      </c>
      <c r="M96" s="24" t="s">
        <v>804</v>
      </c>
      <c r="N96" s="19">
        <v>405884095.56999999</v>
      </c>
      <c r="O96" s="19">
        <v>370657197.74000001</v>
      </c>
      <c r="P96" s="35">
        <v>370915461.06999999</v>
      </c>
    </row>
    <row r="97" spans="1:16" ht="65.25" customHeight="1" x14ac:dyDescent="0.2">
      <c r="A97" s="81"/>
      <c r="B97" s="82"/>
      <c r="C97" s="197" t="s">
        <v>203</v>
      </c>
      <c r="D97" s="197" t="s">
        <v>204</v>
      </c>
      <c r="E97" s="197" t="s">
        <v>205</v>
      </c>
      <c r="F97" s="197" t="s">
        <v>0</v>
      </c>
      <c r="G97" s="197" t="s">
        <v>0</v>
      </c>
      <c r="H97" s="197" t="s">
        <v>0</v>
      </c>
      <c r="I97" s="197" t="s">
        <v>654</v>
      </c>
      <c r="J97" s="197" t="s">
        <v>212</v>
      </c>
      <c r="K97" s="197" t="s">
        <v>213</v>
      </c>
      <c r="L97" s="83"/>
      <c r="M97" s="83"/>
      <c r="N97" s="84"/>
      <c r="O97" s="84"/>
      <c r="P97" s="84"/>
    </row>
    <row r="98" spans="1:16" ht="102" customHeight="1" x14ac:dyDescent="0.2">
      <c r="A98" s="133"/>
      <c r="B98" s="25"/>
      <c r="C98" s="7" t="s">
        <v>0</v>
      </c>
      <c r="D98" s="7" t="s">
        <v>0</v>
      </c>
      <c r="E98" s="7" t="s">
        <v>0</v>
      </c>
      <c r="F98" s="7" t="s">
        <v>0</v>
      </c>
      <c r="G98" s="7" t="s">
        <v>0</v>
      </c>
      <c r="H98" s="7" t="s">
        <v>0</v>
      </c>
      <c r="I98" s="7" t="s">
        <v>655</v>
      </c>
      <c r="J98" s="7" t="s">
        <v>214</v>
      </c>
      <c r="K98" s="7" t="s">
        <v>215</v>
      </c>
      <c r="L98" s="24"/>
      <c r="M98" s="24"/>
      <c r="N98" s="19"/>
      <c r="O98" s="19"/>
      <c r="P98" s="35"/>
    </row>
    <row r="99" spans="1:16" ht="63.75" customHeight="1" x14ac:dyDescent="0.2">
      <c r="A99" s="134"/>
      <c r="B99" s="26"/>
      <c r="C99" s="4" t="s">
        <v>0</v>
      </c>
      <c r="D99" s="4" t="s">
        <v>0</v>
      </c>
      <c r="E99" s="4" t="s">
        <v>0</v>
      </c>
      <c r="F99" s="4" t="s">
        <v>0</v>
      </c>
      <c r="G99" s="4" t="s">
        <v>0</v>
      </c>
      <c r="H99" s="4" t="s">
        <v>0</v>
      </c>
      <c r="I99" s="4" t="s">
        <v>848</v>
      </c>
      <c r="J99" s="4" t="s">
        <v>97</v>
      </c>
      <c r="K99" s="4" t="s">
        <v>168</v>
      </c>
      <c r="L99" s="10"/>
      <c r="M99" s="10"/>
      <c r="N99" s="59"/>
      <c r="O99" s="59"/>
      <c r="P99" s="60"/>
    </row>
    <row r="100" spans="1:16" ht="53.25" customHeight="1" x14ac:dyDescent="0.2">
      <c r="A100" s="136" t="s">
        <v>544</v>
      </c>
      <c r="B100" s="21" t="s">
        <v>216</v>
      </c>
      <c r="C100" s="7" t="s">
        <v>608</v>
      </c>
      <c r="D100" s="7" t="s">
        <v>217</v>
      </c>
      <c r="E100" s="7" t="s">
        <v>42</v>
      </c>
      <c r="F100" s="7" t="s">
        <v>656</v>
      </c>
      <c r="G100" s="7" t="s">
        <v>218</v>
      </c>
      <c r="H100" s="7" t="s">
        <v>219</v>
      </c>
      <c r="I100" s="7" t="s">
        <v>590</v>
      </c>
      <c r="J100" s="7" t="s">
        <v>220</v>
      </c>
      <c r="K100" s="7" t="s">
        <v>44</v>
      </c>
      <c r="L100" s="24" t="s">
        <v>901</v>
      </c>
      <c r="M100" s="24" t="s">
        <v>902</v>
      </c>
      <c r="N100" s="36">
        <f>316146070-1566.4+8788000</f>
        <v>324932503.60000002</v>
      </c>
      <c r="O100" s="36">
        <f>291160850.23-1566.4+8788000</f>
        <v>299947283.83000004</v>
      </c>
      <c r="P100" s="37">
        <f>291149650.22-1566.4+8788000</f>
        <v>299936083.82000005</v>
      </c>
    </row>
    <row r="101" spans="1:16" ht="203.25" customHeight="1" x14ac:dyDescent="0.2">
      <c r="A101" s="133"/>
      <c r="B101" s="25"/>
      <c r="C101" s="7" t="s">
        <v>657</v>
      </c>
      <c r="D101" s="7" t="s">
        <v>221</v>
      </c>
      <c r="E101" s="7" t="s">
        <v>222</v>
      </c>
      <c r="F101" s="7" t="s">
        <v>0</v>
      </c>
      <c r="G101" s="7" t="s">
        <v>0</v>
      </c>
      <c r="H101" s="7" t="s">
        <v>0</v>
      </c>
      <c r="I101" s="7" t="s">
        <v>223</v>
      </c>
      <c r="J101" s="7" t="s">
        <v>55</v>
      </c>
      <c r="K101" s="7" t="s">
        <v>178</v>
      </c>
      <c r="L101" s="24"/>
      <c r="M101" s="24"/>
      <c r="N101" s="19"/>
      <c r="O101" s="19"/>
      <c r="P101" s="35"/>
    </row>
    <row r="102" spans="1:16" ht="132" x14ac:dyDescent="0.2">
      <c r="A102" s="133"/>
      <c r="B102" s="25"/>
      <c r="C102" s="7" t="s">
        <v>0</v>
      </c>
      <c r="D102" s="7" t="s">
        <v>0</v>
      </c>
      <c r="E102" s="7" t="s">
        <v>0</v>
      </c>
      <c r="F102" s="7" t="s">
        <v>0</v>
      </c>
      <c r="G102" s="7" t="s">
        <v>0</v>
      </c>
      <c r="H102" s="7" t="s">
        <v>0</v>
      </c>
      <c r="I102" s="7" t="s">
        <v>177</v>
      </c>
      <c r="J102" s="7" t="s">
        <v>55</v>
      </c>
      <c r="K102" s="7" t="s">
        <v>178</v>
      </c>
      <c r="L102" s="24"/>
      <c r="M102" s="24"/>
      <c r="N102" s="19"/>
      <c r="O102" s="19"/>
      <c r="P102" s="35"/>
    </row>
    <row r="103" spans="1:16" ht="51" customHeight="1" x14ac:dyDescent="0.2">
      <c r="A103" s="133"/>
      <c r="B103" s="25"/>
      <c r="C103" s="7" t="s">
        <v>0</v>
      </c>
      <c r="D103" s="7" t="s">
        <v>0</v>
      </c>
      <c r="E103" s="7" t="s">
        <v>0</v>
      </c>
      <c r="F103" s="7" t="s">
        <v>0</v>
      </c>
      <c r="G103" s="7" t="s">
        <v>0</v>
      </c>
      <c r="H103" s="7" t="s">
        <v>0</v>
      </c>
      <c r="I103" s="7" t="s">
        <v>813</v>
      </c>
      <c r="J103" s="7" t="s">
        <v>150</v>
      </c>
      <c r="K103" s="7" t="s">
        <v>167</v>
      </c>
      <c r="L103" s="24"/>
      <c r="M103" s="24"/>
      <c r="N103" s="19"/>
      <c r="O103" s="19"/>
      <c r="P103" s="35"/>
    </row>
    <row r="104" spans="1:16" ht="78.75" customHeight="1" x14ac:dyDescent="0.2">
      <c r="A104" s="137"/>
      <c r="B104" s="22"/>
      <c r="C104" s="186" t="s">
        <v>0</v>
      </c>
      <c r="D104" s="186" t="s">
        <v>0</v>
      </c>
      <c r="E104" s="186" t="s">
        <v>0</v>
      </c>
      <c r="F104" s="186" t="s">
        <v>0</v>
      </c>
      <c r="G104" s="186" t="s">
        <v>0</v>
      </c>
      <c r="H104" s="186" t="s">
        <v>0</v>
      </c>
      <c r="I104" s="186" t="s">
        <v>810</v>
      </c>
      <c r="J104" s="186" t="s">
        <v>175</v>
      </c>
      <c r="K104" s="186" t="s">
        <v>167</v>
      </c>
      <c r="L104" s="11"/>
      <c r="M104" s="11"/>
      <c r="N104" s="57"/>
      <c r="O104" s="57"/>
      <c r="P104" s="58"/>
    </row>
    <row r="105" spans="1:16" ht="48" x14ac:dyDescent="0.2">
      <c r="A105" s="138" t="s">
        <v>545</v>
      </c>
      <c r="B105" s="13" t="s">
        <v>224</v>
      </c>
      <c r="C105" s="195" t="s">
        <v>608</v>
      </c>
      <c r="D105" s="195" t="s">
        <v>217</v>
      </c>
      <c r="E105" s="195" t="s">
        <v>42</v>
      </c>
      <c r="F105" s="195" t="s">
        <v>814</v>
      </c>
      <c r="G105" s="195" t="s">
        <v>218</v>
      </c>
      <c r="H105" s="195" t="s">
        <v>219</v>
      </c>
      <c r="I105" s="195" t="s">
        <v>590</v>
      </c>
      <c r="J105" s="195" t="s">
        <v>220</v>
      </c>
      <c r="K105" s="195" t="s">
        <v>44</v>
      </c>
      <c r="L105" s="14" t="s">
        <v>30</v>
      </c>
      <c r="M105" s="14" t="s">
        <v>86</v>
      </c>
      <c r="N105" s="63">
        <v>3999900</v>
      </c>
      <c r="O105" s="63">
        <v>2399900</v>
      </c>
      <c r="P105" s="64">
        <v>2399900</v>
      </c>
    </row>
    <row r="106" spans="1:16" ht="78" customHeight="1" x14ac:dyDescent="0.2">
      <c r="A106" s="133"/>
      <c r="B106" s="25"/>
      <c r="C106" s="7" t="s">
        <v>657</v>
      </c>
      <c r="D106" s="7" t="s">
        <v>221</v>
      </c>
      <c r="E106" s="7" t="s">
        <v>222</v>
      </c>
      <c r="F106" s="7" t="s">
        <v>0</v>
      </c>
      <c r="G106" s="7" t="s">
        <v>0</v>
      </c>
      <c r="H106" s="7" t="s">
        <v>0</v>
      </c>
      <c r="I106" s="7" t="s">
        <v>810</v>
      </c>
      <c r="J106" s="7" t="s">
        <v>175</v>
      </c>
      <c r="K106" s="7" t="s">
        <v>167</v>
      </c>
      <c r="L106" s="24"/>
      <c r="M106" s="24" t="s">
        <v>0</v>
      </c>
      <c r="N106" s="19"/>
      <c r="O106" s="19"/>
      <c r="P106" s="35"/>
    </row>
    <row r="107" spans="1:16" ht="66" customHeight="1" x14ac:dyDescent="0.2">
      <c r="A107" s="137"/>
      <c r="B107" s="22"/>
      <c r="C107" s="186" t="s">
        <v>0</v>
      </c>
      <c r="D107" s="186" t="s">
        <v>0</v>
      </c>
      <c r="E107" s="186" t="s">
        <v>0</v>
      </c>
      <c r="F107" s="186" t="s">
        <v>0</v>
      </c>
      <c r="G107" s="186" t="s">
        <v>0</v>
      </c>
      <c r="H107" s="186" t="s">
        <v>0</v>
      </c>
      <c r="I107" s="186" t="s">
        <v>849</v>
      </c>
      <c r="J107" s="186" t="s">
        <v>225</v>
      </c>
      <c r="K107" s="186" t="s">
        <v>226</v>
      </c>
      <c r="L107" s="11" t="s">
        <v>0</v>
      </c>
      <c r="M107" s="11" t="s">
        <v>0</v>
      </c>
      <c r="N107" s="57" t="s">
        <v>0</v>
      </c>
      <c r="O107" s="57" t="s">
        <v>0</v>
      </c>
      <c r="P107" s="58" t="s">
        <v>0</v>
      </c>
    </row>
    <row r="108" spans="1:16" ht="51.75" customHeight="1" x14ac:dyDescent="0.2">
      <c r="A108" s="133" t="s">
        <v>546</v>
      </c>
      <c r="B108" s="25" t="s">
        <v>227</v>
      </c>
      <c r="C108" s="7" t="s">
        <v>608</v>
      </c>
      <c r="D108" s="7" t="s">
        <v>228</v>
      </c>
      <c r="E108" s="7" t="s">
        <v>42</v>
      </c>
      <c r="F108" s="7" t="s">
        <v>0</v>
      </c>
      <c r="G108" s="7" t="s">
        <v>0</v>
      </c>
      <c r="H108" s="7" t="s">
        <v>0</v>
      </c>
      <c r="I108" s="7" t="s">
        <v>590</v>
      </c>
      <c r="J108" s="7" t="s">
        <v>229</v>
      </c>
      <c r="K108" s="7" t="s">
        <v>44</v>
      </c>
      <c r="L108" s="24" t="s">
        <v>86</v>
      </c>
      <c r="M108" s="24" t="s">
        <v>235</v>
      </c>
      <c r="N108" s="19">
        <v>21062009.27</v>
      </c>
      <c r="O108" s="19">
        <v>1125409.27</v>
      </c>
      <c r="P108" s="35">
        <v>1125409.27</v>
      </c>
    </row>
    <row r="109" spans="1:16" ht="138.75" customHeight="1" x14ac:dyDescent="0.2">
      <c r="A109" s="133"/>
      <c r="B109" s="25"/>
      <c r="C109" s="7" t="s">
        <v>658</v>
      </c>
      <c r="D109" s="7" t="s">
        <v>230</v>
      </c>
      <c r="E109" s="7" t="s">
        <v>231</v>
      </c>
      <c r="F109" s="7" t="s">
        <v>0</v>
      </c>
      <c r="G109" s="7" t="s">
        <v>0</v>
      </c>
      <c r="H109" s="7" t="s">
        <v>0</v>
      </c>
      <c r="I109" s="7" t="s">
        <v>850</v>
      </c>
      <c r="J109" s="7" t="s">
        <v>232</v>
      </c>
      <c r="K109" s="7" t="s">
        <v>233</v>
      </c>
      <c r="L109" s="24"/>
      <c r="M109" s="24"/>
      <c r="N109" s="19"/>
      <c r="O109" s="19"/>
      <c r="P109" s="35"/>
    </row>
    <row r="110" spans="1:16" ht="37.5" customHeight="1" x14ac:dyDescent="0.2">
      <c r="A110" s="133"/>
      <c r="B110" s="25"/>
      <c r="C110" s="191" t="s">
        <v>593</v>
      </c>
      <c r="D110" s="7" t="s">
        <v>62</v>
      </c>
      <c r="E110" s="7" t="s">
        <v>63</v>
      </c>
      <c r="F110" s="7" t="s">
        <v>0</v>
      </c>
      <c r="G110" s="7" t="s">
        <v>0</v>
      </c>
      <c r="H110" s="7" t="s">
        <v>0</v>
      </c>
      <c r="I110" s="7" t="s">
        <v>851</v>
      </c>
      <c r="J110" s="7" t="s">
        <v>65</v>
      </c>
      <c r="K110" s="7" t="s">
        <v>234</v>
      </c>
      <c r="L110" s="24"/>
      <c r="M110" s="24"/>
      <c r="N110" s="19"/>
      <c r="O110" s="19"/>
      <c r="P110" s="35"/>
    </row>
    <row r="111" spans="1:16" ht="51.75" customHeight="1" x14ac:dyDescent="0.2">
      <c r="A111" s="137"/>
      <c r="B111" s="22"/>
      <c r="C111" s="198"/>
      <c r="D111" s="186" t="s">
        <v>0</v>
      </c>
      <c r="E111" s="186" t="s">
        <v>0</v>
      </c>
      <c r="F111" s="186" t="s">
        <v>0</v>
      </c>
      <c r="G111" s="186" t="s">
        <v>0</v>
      </c>
      <c r="H111" s="186" t="s">
        <v>0</v>
      </c>
      <c r="I111" s="186" t="s">
        <v>866</v>
      </c>
      <c r="J111" s="186" t="s">
        <v>65</v>
      </c>
      <c r="K111" s="186" t="s">
        <v>80</v>
      </c>
      <c r="L111" s="11"/>
      <c r="M111" s="11"/>
      <c r="N111" s="57"/>
      <c r="O111" s="57"/>
      <c r="P111" s="58"/>
    </row>
    <row r="112" spans="1:16" ht="56.25" customHeight="1" x14ac:dyDescent="0.2">
      <c r="A112" s="127" t="s">
        <v>547</v>
      </c>
      <c r="B112" s="12" t="s">
        <v>238</v>
      </c>
      <c r="C112" s="185" t="s">
        <v>608</v>
      </c>
      <c r="D112" s="185" t="s">
        <v>239</v>
      </c>
      <c r="E112" s="185" t="s">
        <v>42</v>
      </c>
      <c r="F112" s="185" t="s">
        <v>0</v>
      </c>
      <c r="G112" s="185" t="s">
        <v>0</v>
      </c>
      <c r="H112" s="185" t="s">
        <v>0</v>
      </c>
      <c r="I112" s="185" t="s">
        <v>590</v>
      </c>
      <c r="J112" s="185" t="s">
        <v>240</v>
      </c>
      <c r="K112" s="185" t="s">
        <v>44</v>
      </c>
      <c r="L112" s="27" t="s">
        <v>767</v>
      </c>
      <c r="M112" s="27" t="s">
        <v>768</v>
      </c>
      <c r="N112" s="61">
        <v>416974262.63</v>
      </c>
      <c r="O112" s="61">
        <v>221556294.93000001</v>
      </c>
      <c r="P112" s="62">
        <v>221440494.93000001</v>
      </c>
    </row>
    <row r="113" spans="1:16" ht="105" customHeight="1" x14ac:dyDescent="0.2">
      <c r="A113" s="128"/>
      <c r="B113" s="25"/>
      <c r="C113" s="7" t="s">
        <v>867</v>
      </c>
      <c r="D113" s="7" t="s">
        <v>65</v>
      </c>
      <c r="E113" s="7" t="s">
        <v>98</v>
      </c>
      <c r="F113" s="7" t="s">
        <v>0</v>
      </c>
      <c r="G113" s="7" t="s">
        <v>0</v>
      </c>
      <c r="H113" s="7" t="s">
        <v>0</v>
      </c>
      <c r="I113" s="7" t="s">
        <v>851</v>
      </c>
      <c r="J113" s="7" t="s">
        <v>65</v>
      </c>
      <c r="K113" s="7" t="s">
        <v>234</v>
      </c>
      <c r="L113" s="24"/>
      <c r="M113" s="24"/>
      <c r="N113" s="19"/>
      <c r="O113" s="19"/>
      <c r="P113" s="35"/>
    </row>
    <row r="114" spans="1:16" ht="75" customHeight="1" x14ac:dyDescent="0.2">
      <c r="A114" s="128"/>
      <c r="B114" s="25"/>
      <c r="C114" s="7" t="s">
        <v>606</v>
      </c>
      <c r="D114" s="7" t="s">
        <v>65</v>
      </c>
      <c r="E114" s="7" t="s">
        <v>66</v>
      </c>
      <c r="F114" s="7" t="s">
        <v>0</v>
      </c>
      <c r="G114" s="7" t="s">
        <v>0</v>
      </c>
      <c r="H114" s="7" t="s">
        <v>0</v>
      </c>
      <c r="I114" s="7" t="s">
        <v>633</v>
      </c>
      <c r="J114" s="7" t="s">
        <v>154</v>
      </c>
      <c r="K114" s="7" t="s">
        <v>155</v>
      </c>
      <c r="L114" s="24"/>
      <c r="M114" s="24"/>
      <c r="N114" s="19"/>
      <c r="O114" s="19"/>
      <c r="P114" s="35"/>
    </row>
    <row r="115" spans="1:16" ht="65.25" customHeight="1" x14ac:dyDescent="0.2">
      <c r="A115" s="129"/>
      <c r="B115" s="25"/>
      <c r="C115" s="7" t="s">
        <v>593</v>
      </c>
      <c r="D115" s="7" t="s">
        <v>62</v>
      </c>
      <c r="E115" s="7" t="s">
        <v>63</v>
      </c>
      <c r="F115" s="7" t="s">
        <v>0</v>
      </c>
      <c r="G115" s="7" t="s">
        <v>0</v>
      </c>
      <c r="H115" s="7" t="s">
        <v>0</v>
      </c>
      <c r="I115" s="7" t="s">
        <v>659</v>
      </c>
      <c r="J115" s="7" t="s">
        <v>241</v>
      </c>
      <c r="K115" s="7" t="s">
        <v>242</v>
      </c>
      <c r="L115" s="24"/>
      <c r="M115" s="24"/>
      <c r="N115" s="19"/>
      <c r="O115" s="19"/>
      <c r="P115" s="35"/>
    </row>
    <row r="116" spans="1:16" ht="57.75" customHeight="1" x14ac:dyDescent="0.2">
      <c r="A116" s="117"/>
      <c r="B116" s="82"/>
      <c r="C116" s="197" t="s">
        <v>0</v>
      </c>
      <c r="D116" s="197" t="s">
        <v>0</v>
      </c>
      <c r="E116" s="197" t="s">
        <v>0</v>
      </c>
      <c r="F116" s="197" t="s">
        <v>0</v>
      </c>
      <c r="G116" s="197" t="s">
        <v>0</v>
      </c>
      <c r="H116" s="197" t="s">
        <v>0</v>
      </c>
      <c r="I116" s="197" t="s">
        <v>852</v>
      </c>
      <c r="J116" s="197" t="s">
        <v>55</v>
      </c>
      <c r="K116" s="197" t="s">
        <v>243</v>
      </c>
      <c r="L116" s="83"/>
      <c r="M116" s="83"/>
      <c r="N116" s="84"/>
      <c r="O116" s="84"/>
      <c r="P116" s="84"/>
    </row>
    <row r="117" spans="1:16" ht="54" customHeight="1" x14ac:dyDescent="0.2">
      <c r="A117" s="117"/>
      <c r="B117" s="82"/>
      <c r="C117" s="197" t="s">
        <v>0</v>
      </c>
      <c r="D117" s="197" t="s">
        <v>0</v>
      </c>
      <c r="E117" s="197" t="s">
        <v>0</v>
      </c>
      <c r="F117" s="197" t="s">
        <v>0</v>
      </c>
      <c r="G117" s="197" t="s">
        <v>0</v>
      </c>
      <c r="H117" s="197" t="s">
        <v>0</v>
      </c>
      <c r="I117" s="197" t="s">
        <v>858</v>
      </c>
      <c r="J117" s="197" t="s">
        <v>65</v>
      </c>
      <c r="K117" s="197" t="s">
        <v>83</v>
      </c>
      <c r="L117" s="83"/>
      <c r="M117" s="83"/>
      <c r="N117" s="84"/>
      <c r="O117" s="84"/>
      <c r="P117" s="84"/>
    </row>
    <row r="118" spans="1:16" ht="53.25" customHeight="1" x14ac:dyDescent="0.2">
      <c r="A118" s="130"/>
      <c r="B118" s="22"/>
      <c r="C118" s="186" t="s">
        <v>0</v>
      </c>
      <c r="D118" s="186" t="s">
        <v>0</v>
      </c>
      <c r="E118" s="186" t="s">
        <v>0</v>
      </c>
      <c r="F118" s="186" t="s">
        <v>0</v>
      </c>
      <c r="G118" s="186" t="s">
        <v>0</v>
      </c>
      <c r="H118" s="186" t="s">
        <v>0</v>
      </c>
      <c r="I118" s="186" t="s">
        <v>868</v>
      </c>
      <c r="J118" s="186" t="s">
        <v>97</v>
      </c>
      <c r="K118" s="186" t="s">
        <v>244</v>
      </c>
      <c r="L118" s="11"/>
      <c r="M118" s="11"/>
      <c r="N118" s="57"/>
      <c r="O118" s="57"/>
      <c r="P118" s="58"/>
    </row>
    <row r="119" spans="1:16" ht="360.75" customHeight="1" x14ac:dyDescent="0.2">
      <c r="A119" s="140" t="s">
        <v>548</v>
      </c>
      <c r="B119" s="13" t="s">
        <v>246</v>
      </c>
      <c r="C119" s="195" t="s">
        <v>769</v>
      </c>
      <c r="D119" s="195" t="s">
        <v>770</v>
      </c>
      <c r="E119" s="195" t="s">
        <v>771</v>
      </c>
      <c r="F119" s="195" t="s">
        <v>0</v>
      </c>
      <c r="G119" s="195" t="s">
        <v>0</v>
      </c>
      <c r="H119" s="195" t="s">
        <v>0</v>
      </c>
      <c r="I119" s="195" t="s">
        <v>772</v>
      </c>
      <c r="J119" s="195" t="s">
        <v>773</v>
      </c>
      <c r="K119" s="195" t="s">
        <v>774</v>
      </c>
      <c r="L119" s="14" t="s">
        <v>84</v>
      </c>
      <c r="M119" s="14" t="s">
        <v>31</v>
      </c>
      <c r="N119" s="63">
        <v>936700</v>
      </c>
      <c r="O119" s="63">
        <v>936700</v>
      </c>
      <c r="P119" s="64">
        <v>936700</v>
      </c>
    </row>
    <row r="120" spans="1:16" ht="138" customHeight="1" x14ac:dyDescent="0.2">
      <c r="A120" s="127" t="s">
        <v>549</v>
      </c>
      <c r="B120" s="25" t="s">
        <v>247</v>
      </c>
      <c r="C120" s="7" t="s">
        <v>529</v>
      </c>
      <c r="D120" s="7" t="s">
        <v>248</v>
      </c>
      <c r="E120" s="7" t="s">
        <v>42</v>
      </c>
      <c r="F120" s="200" t="s">
        <v>661</v>
      </c>
      <c r="G120" s="200" t="s">
        <v>117</v>
      </c>
      <c r="H120" s="200" t="s">
        <v>118</v>
      </c>
      <c r="I120" s="7" t="s">
        <v>590</v>
      </c>
      <c r="J120" s="7" t="s">
        <v>249</v>
      </c>
      <c r="K120" s="7" t="s">
        <v>44</v>
      </c>
      <c r="L120" s="24" t="s">
        <v>775</v>
      </c>
      <c r="M120" s="24" t="s">
        <v>776</v>
      </c>
      <c r="N120" s="19">
        <v>197200</v>
      </c>
      <c r="O120" s="19">
        <v>158900</v>
      </c>
      <c r="P120" s="35">
        <v>158900</v>
      </c>
    </row>
    <row r="121" spans="1:16" ht="107.25" customHeight="1" x14ac:dyDescent="0.2">
      <c r="A121" s="128"/>
      <c r="B121" s="25"/>
      <c r="C121" s="7" t="s">
        <v>660</v>
      </c>
      <c r="D121" s="7" t="s">
        <v>250</v>
      </c>
      <c r="E121" s="7" t="s">
        <v>251</v>
      </c>
      <c r="F121" s="191"/>
      <c r="G121" s="191"/>
      <c r="H121" s="191"/>
      <c r="I121" s="25" t="s">
        <v>815</v>
      </c>
      <c r="J121" s="7" t="s">
        <v>252</v>
      </c>
      <c r="K121" s="7" t="s">
        <v>253</v>
      </c>
      <c r="L121" s="24"/>
      <c r="M121" s="24"/>
      <c r="N121" s="19"/>
      <c r="O121" s="19"/>
      <c r="P121" s="35"/>
    </row>
    <row r="122" spans="1:16" ht="87" customHeight="1" x14ac:dyDescent="0.2">
      <c r="A122" s="128"/>
      <c r="B122" s="25"/>
      <c r="C122" s="7" t="s">
        <v>615</v>
      </c>
      <c r="D122" s="7" t="s">
        <v>120</v>
      </c>
      <c r="E122" s="7" t="s">
        <v>121</v>
      </c>
      <c r="F122" s="7" t="s">
        <v>0</v>
      </c>
      <c r="G122" s="7" t="s">
        <v>0</v>
      </c>
      <c r="H122" s="7" t="s">
        <v>0</v>
      </c>
      <c r="I122" s="7" t="s">
        <v>816</v>
      </c>
      <c r="J122" s="7" t="s">
        <v>254</v>
      </c>
      <c r="K122" s="7" t="s">
        <v>255</v>
      </c>
      <c r="L122" s="24" t="s">
        <v>0</v>
      </c>
      <c r="M122" s="24" t="s">
        <v>0</v>
      </c>
      <c r="N122" s="19" t="s">
        <v>0</v>
      </c>
      <c r="O122" s="19" t="s">
        <v>0</v>
      </c>
      <c r="P122" s="35" t="s">
        <v>0</v>
      </c>
    </row>
    <row r="123" spans="1:16" ht="209.25" customHeight="1" x14ac:dyDescent="0.2">
      <c r="A123" s="130"/>
      <c r="B123" s="22"/>
      <c r="C123" s="186" t="s">
        <v>0</v>
      </c>
      <c r="D123" s="186" t="s">
        <v>0</v>
      </c>
      <c r="E123" s="186" t="s">
        <v>0</v>
      </c>
      <c r="F123" s="186" t="s">
        <v>0</v>
      </c>
      <c r="G123" s="186" t="s">
        <v>0</v>
      </c>
      <c r="H123" s="186" t="s">
        <v>0</v>
      </c>
      <c r="I123" s="186" t="s">
        <v>817</v>
      </c>
      <c r="J123" s="186" t="s">
        <v>122</v>
      </c>
      <c r="K123" s="186" t="s">
        <v>123</v>
      </c>
      <c r="L123" s="11" t="s">
        <v>0</v>
      </c>
      <c r="M123" s="11" t="s">
        <v>0</v>
      </c>
      <c r="N123" s="57" t="s">
        <v>0</v>
      </c>
      <c r="O123" s="57" t="s">
        <v>0</v>
      </c>
      <c r="P123" s="58" t="s">
        <v>0</v>
      </c>
    </row>
    <row r="124" spans="1:16" ht="51.75" customHeight="1" x14ac:dyDescent="0.2">
      <c r="A124" s="133" t="s">
        <v>550</v>
      </c>
      <c r="B124" s="25" t="s">
        <v>256</v>
      </c>
      <c r="C124" s="7" t="s">
        <v>529</v>
      </c>
      <c r="D124" s="7" t="s">
        <v>257</v>
      </c>
      <c r="E124" s="7" t="s">
        <v>42</v>
      </c>
      <c r="F124" s="191" t="s">
        <v>661</v>
      </c>
      <c r="G124" s="7" t="s">
        <v>117</v>
      </c>
      <c r="H124" s="7" t="s">
        <v>118</v>
      </c>
      <c r="I124" s="7" t="s">
        <v>590</v>
      </c>
      <c r="J124" s="7" t="s">
        <v>258</v>
      </c>
      <c r="K124" s="7" t="s">
        <v>44</v>
      </c>
      <c r="L124" s="24" t="s">
        <v>235</v>
      </c>
      <c r="M124" s="24" t="s">
        <v>29</v>
      </c>
      <c r="N124" s="19">
        <v>39595692.439999998</v>
      </c>
      <c r="O124" s="19">
        <v>32433192.440000001</v>
      </c>
      <c r="P124" s="35">
        <v>32446392.440000001</v>
      </c>
    </row>
    <row r="125" spans="1:16" ht="90" customHeight="1" x14ac:dyDescent="0.2">
      <c r="A125" s="137"/>
      <c r="B125" s="22"/>
      <c r="C125" s="186" t="s">
        <v>662</v>
      </c>
      <c r="D125" s="186" t="s">
        <v>259</v>
      </c>
      <c r="E125" s="186" t="s">
        <v>260</v>
      </c>
      <c r="F125" s="198"/>
      <c r="G125" s="186" t="s">
        <v>0</v>
      </c>
      <c r="H125" s="186" t="s">
        <v>0</v>
      </c>
      <c r="I125" s="186" t="s">
        <v>616</v>
      </c>
      <c r="J125" s="186" t="s">
        <v>65</v>
      </c>
      <c r="K125" s="186" t="s">
        <v>129</v>
      </c>
      <c r="L125" s="11"/>
      <c r="M125" s="11"/>
      <c r="N125" s="57"/>
      <c r="O125" s="57"/>
      <c r="P125" s="58"/>
    </row>
    <row r="126" spans="1:16" ht="52.5" customHeight="1" x14ac:dyDescent="0.2">
      <c r="A126" s="131" t="s">
        <v>551</v>
      </c>
      <c r="B126" s="25" t="s">
        <v>261</v>
      </c>
      <c r="C126" s="7" t="s">
        <v>608</v>
      </c>
      <c r="D126" s="7" t="s">
        <v>262</v>
      </c>
      <c r="E126" s="7" t="s">
        <v>42</v>
      </c>
      <c r="F126" s="191" t="s">
        <v>661</v>
      </c>
      <c r="G126" s="7" t="s">
        <v>117</v>
      </c>
      <c r="H126" s="7" t="s">
        <v>118</v>
      </c>
      <c r="I126" s="7" t="s">
        <v>590</v>
      </c>
      <c r="J126" s="7" t="s">
        <v>263</v>
      </c>
      <c r="K126" s="7" t="s">
        <v>44</v>
      </c>
      <c r="L126" s="24" t="s">
        <v>235</v>
      </c>
      <c r="M126" s="24" t="s">
        <v>29</v>
      </c>
      <c r="N126" s="19">
        <v>100000</v>
      </c>
      <c r="O126" s="19">
        <v>100000</v>
      </c>
      <c r="P126" s="35">
        <v>100000</v>
      </c>
    </row>
    <row r="127" spans="1:16" ht="108" x14ac:dyDescent="0.2">
      <c r="A127" s="122"/>
      <c r="B127" s="26"/>
      <c r="C127" s="4" t="s">
        <v>615</v>
      </c>
      <c r="D127" s="4" t="s">
        <v>120</v>
      </c>
      <c r="E127" s="4" t="s">
        <v>121</v>
      </c>
      <c r="F127" s="194"/>
      <c r="G127" s="4" t="s">
        <v>0</v>
      </c>
      <c r="H127" s="4" t="s">
        <v>0</v>
      </c>
      <c r="I127" s="4" t="s">
        <v>817</v>
      </c>
      <c r="J127" s="4" t="s">
        <v>122</v>
      </c>
      <c r="K127" s="4" t="s">
        <v>123</v>
      </c>
      <c r="L127" s="10" t="s">
        <v>0</v>
      </c>
      <c r="M127" s="10" t="s">
        <v>0</v>
      </c>
      <c r="N127" s="59" t="s">
        <v>0</v>
      </c>
      <c r="O127" s="59" t="s">
        <v>0</v>
      </c>
      <c r="P127" s="60" t="s">
        <v>0</v>
      </c>
    </row>
    <row r="128" spans="1:16" ht="52.5" customHeight="1" x14ac:dyDescent="0.2">
      <c r="A128" s="135" t="s">
        <v>552</v>
      </c>
      <c r="B128" s="21" t="s">
        <v>264</v>
      </c>
      <c r="C128" s="7" t="s">
        <v>608</v>
      </c>
      <c r="D128" s="7" t="s">
        <v>265</v>
      </c>
      <c r="E128" s="7" t="s">
        <v>42</v>
      </c>
      <c r="F128" s="7" t="s">
        <v>664</v>
      </c>
      <c r="G128" s="7" t="s">
        <v>79</v>
      </c>
      <c r="H128" s="7" t="s">
        <v>266</v>
      </c>
      <c r="I128" s="7" t="s">
        <v>590</v>
      </c>
      <c r="J128" s="7" t="s">
        <v>267</v>
      </c>
      <c r="K128" s="7" t="s">
        <v>44</v>
      </c>
      <c r="L128" s="24" t="s">
        <v>84</v>
      </c>
      <c r="M128" s="24" t="s">
        <v>31</v>
      </c>
      <c r="N128" s="36">
        <v>60000</v>
      </c>
      <c r="O128" s="36">
        <v>60000</v>
      </c>
      <c r="P128" s="37">
        <v>60000</v>
      </c>
    </row>
    <row r="129" spans="1:16" ht="63.75" customHeight="1" x14ac:dyDescent="0.2">
      <c r="A129" s="122"/>
      <c r="B129" s="26"/>
      <c r="C129" s="4" t="s">
        <v>663</v>
      </c>
      <c r="D129" s="4" t="s">
        <v>268</v>
      </c>
      <c r="E129" s="4" t="s">
        <v>269</v>
      </c>
      <c r="F129" s="4" t="s">
        <v>0</v>
      </c>
      <c r="G129" s="4" t="s">
        <v>0</v>
      </c>
      <c r="H129" s="4" t="s">
        <v>0</v>
      </c>
      <c r="I129" s="4" t="s">
        <v>665</v>
      </c>
      <c r="J129" s="4" t="s">
        <v>55</v>
      </c>
      <c r="K129" s="4" t="s">
        <v>270</v>
      </c>
      <c r="L129" s="10" t="s">
        <v>0</v>
      </c>
      <c r="M129" s="10" t="s">
        <v>0</v>
      </c>
      <c r="N129" s="59" t="s">
        <v>0</v>
      </c>
      <c r="O129" s="59" t="s">
        <v>0</v>
      </c>
      <c r="P129" s="60" t="s">
        <v>0</v>
      </c>
    </row>
    <row r="130" spans="1:16" ht="60" x14ac:dyDescent="0.2">
      <c r="A130" s="125" t="s">
        <v>553</v>
      </c>
      <c r="B130" s="21" t="s">
        <v>271</v>
      </c>
      <c r="C130" s="7" t="s">
        <v>608</v>
      </c>
      <c r="D130" s="7" t="s">
        <v>272</v>
      </c>
      <c r="E130" s="7" t="s">
        <v>42</v>
      </c>
      <c r="F130" s="7" t="s">
        <v>667</v>
      </c>
      <c r="G130" s="7" t="s">
        <v>273</v>
      </c>
      <c r="H130" s="7" t="s">
        <v>274</v>
      </c>
      <c r="I130" s="7" t="s">
        <v>590</v>
      </c>
      <c r="J130" s="7" t="s">
        <v>275</v>
      </c>
      <c r="K130" s="7" t="s">
        <v>44</v>
      </c>
      <c r="L130" s="24" t="s">
        <v>76</v>
      </c>
      <c r="M130" s="24" t="s">
        <v>32</v>
      </c>
      <c r="N130" s="36">
        <v>7822667.3300000001</v>
      </c>
      <c r="O130" s="36">
        <v>4303125.1100000003</v>
      </c>
      <c r="P130" s="37">
        <v>4303125.1100000003</v>
      </c>
    </row>
    <row r="131" spans="1:16" ht="66.75" customHeight="1" x14ac:dyDescent="0.2">
      <c r="A131" s="128"/>
      <c r="B131" s="25"/>
      <c r="C131" s="7" t="s">
        <v>666</v>
      </c>
      <c r="D131" s="7" t="s">
        <v>276</v>
      </c>
      <c r="E131" s="7" t="s">
        <v>231</v>
      </c>
      <c r="F131" s="7" t="s">
        <v>668</v>
      </c>
      <c r="G131" s="7" t="s">
        <v>277</v>
      </c>
      <c r="H131" s="7" t="s">
        <v>278</v>
      </c>
      <c r="I131" s="7" t="s">
        <v>669</v>
      </c>
      <c r="J131" s="7" t="s">
        <v>65</v>
      </c>
      <c r="K131" s="7" t="s">
        <v>279</v>
      </c>
      <c r="L131" s="24"/>
      <c r="M131" s="24"/>
      <c r="N131" s="19"/>
      <c r="O131" s="19"/>
      <c r="P131" s="35"/>
    </row>
    <row r="132" spans="1:16" ht="77.25" customHeight="1" x14ac:dyDescent="0.2">
      <c r="A132" s="128"/>
      <c r="B132" s="25"/>
      <c r="C132" s="7" t="s">
        <v>0</v>
      </c>
      <c r="D132" s="7" t="s">
        <v>0</v>
      </c>
      <c r="E132" s="7" t="s">
        <v>0</v>
      </c>
      <c r="F132" s="7" t="s">
        <v>0</v>
      </c>
      <c r="G132" s="7" t="s">
        <v>0</v>
      </c>
      <c r="H132" s="7" t="s">
        <v>0</v>
      </c>
      <c r="I132" s="7" t="s">
        <v>871</v>
      </c>
      <c r="J132" s="7" t="s">
        <v>150</v>
      </c>
      <c r="K132" s="7" t="s">
        <v>168</v>
      </c>
      <c r="L132" s="24"/>
      <c r="M132" s="24"/>
      <c r="N132" s="19"/>
      <c r="O132" s="19"/>
      <c r="P132" s="35"/>
    </row>
    <row r="133" spans="1:16" ht="115.5" customHeight="1" x14ac:dyDescent="0.2">
      <c r="A133" s="128"/>
      <c r="B133" s="25"/>
      <c r="C133" s="7" t="s">
        <v>0</v>
      </c>
      <c r="D133" s="7" t="s">
        <v>0</v>
      </c>
      <c r="E133" s="7" t="s">
        <v>0</v>
      </c>
      <c r="F133" s="7" t="s">
        <v>0</v>
      </c>
      <c r="G133" s="7" t="s">
        <v>0</v>
      </c>
      <c r="H133" s="7" t="s">
        <v>0</v>
      </c>
      <c r="I133" s="7" t="s">
        <v>869</v>
      </c>
      <c r="J133" s="7" t="s">
        <v>280</v>
      </c>
      <c r="K133" s="7" t="s">
        <v>281</v>
      </c>
      <c r="L133" s="24"/>
      <c r="M133" s="24"/>
      <c r="N133" s="19"/>
      <c r="O133" s="19"/>
      <c r="P133" s="35"/>
    </row>
    <row r="134" spans="1:16" ht="63" customHeight="1" x14ac:dyDescent="0.2">
      <c r="A134" s="141"/>
      <c r="B134" s="26"/>
      <c r="C134" s="4" t="s">
        <v>0</v>
      </c>
      <c r="D134" s="4" t="s">
        <v>0</v>
      </c>
      <c r="E134" s="4" t="s">
        <v>0</v>
      </c>
      <c r="F134" s="4" t="s">
        <v>0</v>
      </c>
      <c r="G134" s="4" t="s">
        <v>0</v>
      </c>
      <c r="H134" s="4" t="s">
        <v>0</v>
      </c>
      <c r="I134" s="4" t="s">
        <v>870</v>
      </c>
      <c r="J134" s="4" t="s">
        <v>175</v>
      </c>
      <c r="K134" s="4" t="s">
        <v>282</v>
      </c>
      <c r="L134" s="10"/>
      <c r="M134" s="10"/>
      <c r="N134" s="59"/>
      <c r="O134" s="59"/>
      <c r="P134" s="60"/>
    </row>
    <row r="135" spans="1:16" ht="51.75" customHeight="1" x14ac:dyDescent="0.2">
      <c r="A135" s="136" t="s">
        <v>554</v>
      </c>
      <c r="B135" s="21" t="s">
        <v>283</v>
      </c>
      <c r="C135" s="89" t="s">
        <v>608</v>
      </c>
      <c r="D135" s="89" t="s">
        <v>284</v>
      </c>
      <c r="E135" s="89" t="s">
        <v>42</v>
      </c>
      <c r="F135" s="199" t="s">
        <v>672</v>
      </c>
      <c r="G135" s="89" t="s">
        <v>285</v>
      </c>
      <c r="H135" s="89" t="s">
        <v>118</v>
      </c>
      <c r="I135" s="89" t="s">
        <v>590</v>
      </c>
      <c r="J135" s="89" t="s">
        <v>286</v>
      </c>
      <c r="K135" s="89" t="s">
        <v>44</v>
      </c>
      <c r="L135" s="23" t="s">
        <v>237</v>
      </c>
      <c r="M135" s="23" t="s">
        <v>237</v>
      </c>
      <c r="N135" s="36">
        <v>7707900</v>
      </c>
      <c r="O135" s="36">
        <v>3160300</v>
      </c>
      <c r="P135" s="37">
        <v>3156700</v>
      </c>
    </row>
    <row r="136" spans="1:16" ht="40.5" customHeight="1" x14ac:dyDescent="0.2">
      <c r="A136" s="118"/>
      <c r="B136" s="119"/>
      <c r="C136" s="187" t="s">
        <v>0</v>
      </c>
      <c r="D136" s="187" t="s">
        <v>0</v>
      </c>
      <c r="E136" s="187" t="s">
        <v>0</v>
      </c>
      <c r="F136" s="112"/>
      <c r="G136" s="187" t="s">
        <v>0</v>
      </c>
      <c r="H136" s="187" t="s">
        <v>0</v>
      </c>
      <c r="I136" s="187" t="s">
        <v>670</v>
      </c>
      <c r="J136" s="187" t="s">
        <v>55</v>
      </c>
      <c r="K136" s="187" t="s">
        <v>287</v>
      </c>
      <c r="L136" s="120"/>
      <c r="M136" s="120"/>
      <c r="N136" s="121"/>
      <c r="O136" s="121"/>
      <c r="P136" s="121"/>
    </row>
    <row r="137" spans="1:16" ht="51.75" customHeight="1" x14ac:dyDescent="0.2">
      <c r="A137" s="129"/>
      <c r="B137" s="25"/>
      <c r="C137" s="7" t="s">
        <v>0</v>
      </c>
      <c r="D137" s="7" t="s">
        <v>0</v>
      </c>
      <c r="E137" s="7" t="s">
        <v>0</v>
      </c>
      <c r="F137" s="7" t="s">
        <v>0</v>
      </c>
      <c r="G137" s="7" t="s">
        <v>0</v>
      </c>
      <c r="H137" s="7" t="s">
        <v>0</v>
      </c>
      <c r="I137" s="7" t="s">
        <v>671</v>
      </c>
      <c r="J137" s="7" t="s">
        <v>150</v>
      </c>
      <c r="K137" s="7" t="s">
        <v>288</v>
      </c>
      <c r="L137" s="24"/>
      <c r="M137" s="24"/>
      <c r="N137" s="19"/>
      <c r="O137" s="19"/>
      <c r="P137" s="35"/>
    </row>
    <row r="138" spans="1:16" ht="75" customHeight="1" x14ac:dyDescent="0.2">
      <c r="A138" s="129"/>
      <c r="B138" s="25"/>
      <c r="C138" s="7" t="s">
        <v>0</v>
      </c>
      <c r="D138" s="7" t="s">
        <v>0</v>
      </c>
      <c r="E138" s="7" t="s">
        <v>0</v>
      </c>
      <c r="F138" s="7" t="s">
        <v>0</v>
      </c>
      <c r="G138" s="7" t="s">
        <v>0</v>
      </c>
      <c r="H138" s="7" t="s">
        <v>0</v>
      </c>
      <c r="I138" s="7" t="s">
        <v>673</v>
      </c>
      <c r="J138" s="7" t="s">
        <v>150</v>
      </c>
      <c r="K138" s="7" t="s">
        <v>168</v>
      </c>
      <c r="L138" s="24"/>
      <c r="M138" s="24"/>
      <c r="N138" s="19"/>
      <c r="O138" s="19"/>
      <c r="P138" s="35"/>
    </row>
    <row r="139" spans="1:16" ht="80.25" customHeight="1" x14ac:dyDescent="0.2">
      <c r="A139" s="142"/>
      <c r="B139" s="26"/>
      <c r="C139" s="4" t="s">
        <v>0</v>
      </c>
      <c r="D139" s="4" t="s">
        <v>0</v>
      </c>
      <c r="E139" s="4" t="s">
        <v>0</v>
      </c>
      <c r="F139" s="4" t="s">
        <v>0</v>
      </c>
      <c r="G139" s="4" t="s">
        <v>0</v>
      </c>
      <c r="H139" s="4" t="s">
        <v>0</v>
      </c>
      <c r="I139" s="4" t="s">
        <v>674</v>
      </c>
      <c r="J139" s="4" t="s">
        <v>150</v>
      </c>
      <c r="K139" s="4" t="s">
        <v>168</v>
      </c>
      <c r="L139" s="10" t="s">
        <v>0</v>
      </c>
      <c r="M139" s="10" t="s">
        <v>0</v>
      </c>
      <c r="N139" s="59" t="s">
        <v>0</v>
      </c>
      <c r="O139" s="59" t="s">
        <v>0</v>
      </c>
      <c r="P139" s="60" t="s">
        <v>0</v>
      </c>
    </row>
    <row r="140" spans="1:16" ht="64.5" customHeight="1" x14ac:dyDescent="0.2">
      <c r="A140" s="135" t="s">
        <v>555</v>
      </c>
      <c r="B140" s="21" t="s">
        <v>289</v>
      </c>
      <c r="C140" s="7" t="s">
        <v>529</v>
      </c>
      <c r="D140" s="7" t="s">
        <v>290</v>
      </c>
      <c r="E140" s="7" t="s">
        <v>42</v>
      </c>
      <c r="F140" s="7" t="s">
        <v>676</v>
      </c>
      <c r="G140" s="7" t="s">
        <v>291</v>
      </c>
      <c r="H140" s="7" t="s">
        <v>292</v>
      </c>
      <c r="I140" s="7" t="s">
        <v>590</v>
      </c>
      <c r="J140" s="7" t="s">
        <v>293</v>
      </c>
      <c r="K140" s="7" t="s">
        <v>44</v>
      </c>
      <c r="L140" s="24" t="s">
        <v>777</v>
      </c>
      <c r="M140" s="24" t="s">
        <v>778</v>
      </c>
      <c r="N140" s="36">
        <v>1377200</v>
      </c>
      <c r="O140" s="36">
        <v>1377200</v>
      </c>
      <c r="P140" s="37">
        <v>1377200</v>
      </c>
    </row>
    <row r="141" spans="1:16" ht="36.75" customHeight="1" x14ac:dyDescent="0.2">
      <c r="A141" s="95"/>
      <c r="B141" s="25"/>
      <c r="C141" s="7" t="s">
        <v>675</v>
      </c>
      <c r="D141" s="7" t="s">
        <v>294</v>
      </c>
      <c r="E141" s="7" t="s">
        <v>295</v>
      </c>
      <c r="F141" s="7" t="s">
        <v>0</v>
      </c>
      <c r="G141" s="7" t="s">
        <v>0</v>
      </c>
      <c r="H141" s="7" t="s">
        <v>0</v>
      </c>
      <c r="I141" s="7" t="s">
        <v>677</v>
      </c>
      <c r="J141" s="7" t="s">
        <v>65</v>
      </c>
      <c r="K141" s="7" t="s">
        <v>296</v>
      </c>
      <c r="L141" s="24"/>
      <c r="M141" s="24"/>
      <c r="N141" s="19"/>
      <c r="O141" s="19"/>
      <c r="P141" s="35"/>
    </row>
    <row r="142" spans="1:16" ht="87.75" customHeight="1" x14ac:dyDescent="0.2">
      <c r="A142" s="95"/>
      <c r="B142" s="25"/>
      <c r="C142" s="7" t="s">
        <v>0</v>
      </c>
      <c r="D142" s="7" t="s">
        <v>0</v>
      </c>
      <c r="E142" s="7" t="s">
        <v>0</v>
      </c>
      <c r="F142" s="7" t="s">
        <v>0</v>
      </c>
      <c r="G142" s="7" t="s">
        <v>0</v>
      </c>
      <c r="H142" s="7" t="s">
        <v>0</v>
      </c>
      <c r="I142" s="7" t="s">
        <v>678</v>
      </c>
      <c r="J142" s="7" t="s">
        <v>55</v>
      </c>
      <c r="K142" s="7" t="s">
        <v>297</v>
      </c>
      <c r="L142" s="24"/>
      <c r="M142" s="24"/>
      <c r="N142" s="19"/>
      <c r="O142" s="19"/>
      <c r="P142" s="35"/>
    </row>
    <row r="143" spans="1:16" ht="64.5" customHeight="1" x14ac:dyDescent="0.2">
      <c r="A143" s="122"/>
      <c r="B143" s="26"/>
      <c r="C143" s="4" t="s">
        <v>0</v>
      </c>
      <c r="D143" s="4" t="s">
        <v>0</v>
      </c>
      <c r="E143" s="4" t="s">
        <v>0</v>
      </c>
      <c r="F143" s="4" t="s">
        <v>0</v>
      </c>
      <c r="G143" s="4" t="s">
        <v>0</v>
      </c>
      <c r="H143" s="4" t="s">
        <v>0</v>
      </c>
      <c r="I143" s="4" t="s">
        <v>596</v>
      </c>
      <c r="J143" s="4" t="s">
        <v>55</v>
      </c>
      <c r="K143" s="4" t="s">
        <v>298</v>
      </c>
      <c r="L143" s="10" t="s">
        <v>0</v>
      </c>
      <c r="M143" s="10" t="s">
        <v>0</v>
      </c>
      <c r="N143" s="59" t="s">
        <v>0</v>
      </c>
      <c r="O143" s="59" t="s">
        <v>0</v>
      </c>
      <c r="P143" s="60" t="s">
        <v>0</v>
      </c>
    </row>
    <row r="144" spans="1:16" ht="51" customHeight="1" x14ac:dyDescent="0.2">
      <c r="A144" s="136" t="s">
        <v>556</v>
      </c>
      <c r="B144" s="21" t="s">
        <v>299</v>
      </c>
      <c r="C144" s="7" t="s">
        <v>529</v>
      </c>
      <c r="D144" s="7" t="s">
        <v>300</v>
      </c>
      <c r="E144" s="7" t="s">
        <v>42</v>
      </c>
      <c r="F144" s="193" t="s">
        <v>602</v>
      </c>
      <c r="G144" s="7" t="s">
        <v>65</v>
      </c>
      <c r="H144" s="7" t="s">
        <v>301</v>
      </c>
      <c r="I144" s="7" t="s">
        <v>590</v>
      </c>
      <c r="J144" s="7" t="s">
        <v>302</v>
      </c>
      <c r="K144" s="7" t="s">
        <v>44</v>
      </c>
      <c r="L144" s="24" t="s">
        <v>76</v>
      </c>
      <c r="M144" s="24" t="s">
        <v>32</v>
      </c>
      <c r="N144" s="36">
        <v>1338769.24</v>
      </c>
      <c r="O144" s="36">
        <v>563247.34</v>
      </c>
      <c r="P144" s="37">
        <v>0</v>
      </c>
    </row>
    <row r="145" spans="1:16" ht="62.25" customHeight="1" x14ac:dyDescent="0.2">
      <c r="A145" s="133"/>
      <c r="B145" s="25"/>
      <c r="C145" s="7" t="s">
        <v>679</v>
      </c>
      <c r="D145" s="7" t="s">
        <v>303</v>
      </c>
      <c r="E145" s="7" t="s">
        <v>304</v>
      </c>
      <c r="F145" s="191"/>
      <c r="G145" s="7" t="s">
        <v>0</v>
      </c>
      <c r="H145" s="7" t="s">
        <v>0</v>
      </c>
      <c r="I145" s="7" t="s">
        <v>680</v>
      </c>
      <c r="J145" s="7" t="s">
        <v>305</v>
      </c>
      <c r="K145" s="7" t="s">
        <v>306</v>
      </c>
      <c r="L145" s="24" t="s">
        <v>0</v>
      </c>
      <c r="M145" s="24" t="s">
        <v>0</v>
      </c>
      <c r="N145" s="19" t="s">
        <v>0</v>
      </c>
      <c r="O145" s="19" t="s">
        <v>0</v>
      </c>
      <c r="P145" s="35" t="s">
        <v>0</v>
      </c>
    </row>
    <row r="146" spans="1:16" ht="114.75" customHeight="1" x14ac:dyDescent="0.2">
      <c r="A146" s="134"/>
      <c r="B146" s="26"/>
      <c r="C146" s="4" t="s">
        <v>0</v>
      </c>
      <c r="D146" s="4" t="s">
        <v>0</v>
      </c>
      <c r="E146" s="4" t="s">
        <v>0</v>
      </c>
      <c r="F146" s="4" t="s">
        <v>0</v>
      </c>
      <c r="G146" s="4" t="s">
        <v>0</v>
      </c>
      <c r="H146" s="4" t="s">
        <v>0</v>
      </c>
      <c r="I146" s="4" t="s">
        <v>594</v>
      </c>
      <c r="J146" s="4" t="s">
        <v>55</v>
      </c>
      <c r="K146" s="4" t="s">
        <v>56</v>
      </c>
      <c r="L146" s="10" t="s">
        <v>0</v>
      </c>
      <c r="M146" s="10" t="s">
        <v>0</v>
      </c>
      <c r="N146" s="59" t="s">
        <v>0</v>
      </c>
      <c r="O146" s="59" t="s">
        <v>0</v>
      </c>
      <c r="P146" s="60" t="s">
        <v>0</v>
      </c>
    </row>
    <row r="147" spans="1:16" ht="99.75" customHeight="1" x14ac:dyDescent="0.2">
      <c r="A147" s="124" t="s">
        <v>307</v>
      </c>
      <c r="B147" s="15" t="s">
        <v>308</v>
      </c>
      <c r="C147" s="188" t="s">
        <v>0</v>
      </c>
      <c r="D147" s="188" t="s">
        <v>0</v>
      </c>
      <c r="E147" s="188" t="s">
        <v>0</v>
      </c>
      <c r="F147" s="188" t="s">
        <v>0</v>
      </c>
      <c r="G147" s="188" t="s">
        <v>0</v>
      </c>
      <c r="H147" s="188" t="s">
        <v>0</v>
      </c>
      <c r="I147" s="188" t="s">
        <v>0</v>
      </c>
      <c r="J147" s="188" t="s">
        <v>0</v>
      </c>
      <c r="K147" s="188" t="s">
        <v>0</v>
      </c>
      <c r="L147" s="9"/>
      <c r="M147" s="9" t="s">
        <v>0</v>
      </c>
      <c r="N147" s="43">
        <f>SUM(N148,N178,N197,N199,N202,N205,N211,N230,N231,N234)</f>
        <v>2233859104.6500001</v>
      </c>
      <c r="O147" s="43">
        <f>SUM(O148,O178,O197,O199,O202,O205,O211,O230,O231,O234)</f>
        <v>2197429726.73</v>
      </c>
      <c r="P147" s="44">
        <f>SUM(P148,P178,P197,P199,P202,P205,P211,P230,P231,P234)</f>
        <v>2220881330.8700004</v>
      </c>
    </row>
    <row r="148" spans="1:16" ht="75.75" customHeight="1" x14ac:dyDescent="0.2">
      <c r="A148" s="143" t="s">
        <v>557</v>
      </c>
      <c r="B148" s="85" t="s">
        <v>309</v>
      </c>
      <c r="C148" s="90" t="s">
        <v>608</v>
      </c>
      <c r="D148" s="90" t="s">
        <v>310</v>
      </c>
      <c r="E148" s="90" t="s">
        <v>42</v>
      </c>
      <c r="F148" s="90" t="s">
        <v>681</v>
      </c>
      <c r="G148" s="90" t="s">
        <v>145</v>
      </c>
      <c r="H148" s="90" t="s">
        <v>311</v>
      </c>
      <c r="I148" s="90" t="s">
        <v>590</v>
      </c>
      <c r="J148" s="90" t="s">
        <v>312</v>
      </c>
      <c r="K148" s="90" t="s">
        <v>44</v>
      </c>
      <c r="L148" s="86" t="s">
        <v>917</v>
      </c>
      <c r="M148" s="86" t="s">
        <v>818</v>
      </c>
      <c r="N148" s="87">
        <f>331131682.59-423000</f>
        <v>330708682.58999997</v>
      </c>
      <c r="O148" s="87">
        <f>249478055.9-423000</f>
        <v>249055055.90000001</v>
      </c>
      <c r="P148" s="88">
        <f>249713291.91-423000</f>
        <v>249290291.91</v>
      </c>
    </row>
    <row r="149" spans="1:16" ht="117" customHeight="1" x14ac:dyDescent="0.2">
      <c r="A149" s="129"/>
      <c r="B149" s="25"/>
      <c r="C149" s="7" t="s">
        <v>682</v>
      </c>
      <c r="D149" s="7" t="s">
        <v>313</v>
      </c>
      <c r="E149" s="7" t="s">
        <v>314</v>
      </c>
      <c r="F149" s="7" t="s">
        <v>683</v>
      </c>
      <c r="G149" s="7" t="s">
        <v>135</v>
      </c>
      <c r="H149" s="7" t="s">
        <v>316</v>
      </c>
      <c r="I149" s="7" t="s">
        <v>684</v>
      </c>
      <c r="J149" s="7" t="s">
        <v>317</v>
      </c>
      <c r="K149" s="7" t="s">
        <v>318</v>
      </c>
      <c r="L149" s="24" t="s">
        <v>918</v>
      </c>
      <c r="M149" s="24" t="s">
        <v>919</v>
      </c>
      <c r="N149" s="19"/>
      <c r="O149" s="19"/>
      <c r="P149" s="35"/>
    </row>
    <row r="150" spans="1:16" ht="51" customHeight="1" x14ac:dyDescent="0.2">
      <c r="A150" s="129"/>
      <c r="B150" s="25"/>
      <c r="C150" s="7" t="s">
        <v>626</v>
      </c>
      <c r="D150" s="7" t="s">
        <v>319</v>
      </c>
      <c r="E150" s="7" t="s">
        <v>47</v>
      </c>
      <c r="F150" s="7" t="s">
        <v>0</v>
      </c>
      <c r="G150" s="7" t="s">
        <v>0</v>
      </c>
      <c r="H150" s="7" t="s">
        <v>0</v>
      </c>
      <c r="I150" s="7" t="s">
        <v>686</v>
      </c>
      <c r="J150" s="7" t="s">
        <v>320</v>
      </c>
      <c r="K150" s="7" t="s">
        <v>80</v>
      </c>
      <c r="L150" s="24"/>
      <c r="M150" s="24"/>
      <c r="N150" s="19"/>
      <c r="O150" s="19"/>
      <c r="P150" s="35"/>
    </row>
    <row r="151" spans="1:16" ht="76.5" customHeight="1" x14ac:dyDescent="0.2">
      <c r="A151" s="129"/>
      <c r="B151" s="25"/>
      <c r="C151" s="7" t="s">
        <v>685</v>
      </c>
      <c r="D151" s="7" t="s">
        <v>321</v>
      </c>
      <c r="E151" s="7" t="s">
        <v>322</v>
      </c>
      <c r="F151" s="7" t="s">
        <v>0</v>
      </c>
      <c r="G151" s="7" t="s">
        <v>0</v>
      </c>
      <c r="H151" s="7" t="s">
        <v>0</v>
      </c>
      <c r="I151" s="7" t="s">
        <v>687</v>
      </c>
      <c r="J151" s="7" t="s">
        <v>323</v>
      </c>
      <c r="K151" s="7" t="s">
        <v>187</v>
      </c>
      <c r="L151" s="24"/>
      <c r="M151" s="24"/>
      <c r="N151" s="19"/>
      <c r="O151" s="19"/>
      <c r="P151" s="35"/>
    </row>
    <row r="152" spans="1:16" ht="63.75" customHeight="1" x14ac:dyDescent="0.2">
      <c r="A152" s="129"/>
      <c r="B152" s="25"/>
      <c r="C152" s="7" t="s">
        <v>324</v>
      </c>
      <c r="D152" s="7" t="s">
        <v>65</v>
      </c>
      <c r="E152" s="7" t="s">
        <v>325</v>
      </c>
      <c r="F152" s="7" t="s">
        <v>0</v>
      </c>
      <c r="G152" s="7" t="s">
        <v>0</v>
      </c>
      <c r="H152" s="7" t="s">
        <v>0</v>
      </c>
      <c r="I152" s="7" t="s">
        <v>688</v>
      </c>
      <c r="J152" s="7" t="s">
        <v>305</v>
      </c>
      <c r="K152" s="7" t="s">
        <v>187</v>
      </c>
      <c r="L152" s="24"/>
      <c r="M152" s="24"/>
      <c r="N152" s="19"/>
      <c r="O152" s="19"/>
      <c r="P152" s="35"/>
    </row>
    <row r="153" spans="1:16" ht="66" customHeight="1" x14ac:dyDescent="0.2">
      <c r="A153" s="129"/>
      <c r="B153" s="25"/>
      <c r="C153" s="7" t="s">
        <v>0</v>
      </c>
      <c r="D153" s="7" t="s">
        <v>0</v>
      </c>
      <c r="E153" s="7" t="s">
        <v>0</v>
      </c>
      <c r="F153" s="7" t="s">
        <v>0</v>
      </c>
      <c r="G153" s="7" t="s">
        <v>0</v>
      </c>
      <c r="H153" s="7" t="s">
        <v>0</v>
      </c>
      <c r="I153" s="7" t="s">
        <v>680</v>
      </c>
      <c r="J153" s="7" t="s">
        <v>305</v>
      </c>
      <c r="K153" s="7" t="s">
        <v>306</v>
      </c>
      <c r="L153" s="24"/>
      <c r="M153" s="24"/>
      <c r="N153" s="19"/>
      <c r="O153" s="19"/>
      <c r="P153" s="35"/>
    </row>
    <row r="154" spans="1:16" ht="129" customHeight="1" x14ac:dyDescent="0.2">
      <c r="A154" s="129"/>
      <c r="B154" s="25"/>
      <c r="C154" s="7" t="s">
        <v>0</v>
      </c>
      <c r="D154" s="7" t="s">
        <v>0</v>
      </c>
      <c r="E154" s="7" t="s">
        <v>0</v>
      </c>
      <c r="F154" s="7" t="s">
        <v>0</v>
      </c>
      <c r="G154" s="7" t="s">
        <v>0</v>
      </c>
      <c r="H154" s="7" t="s">
        <v>0</v>
      </c>
      <c r="I154" s="7" t="s">
        <v>819</v>
      </c>
      <c r="J154" s="7" t="s">
        <v>317</v>
      </c>
      <c r="K154" s="7" t="s">
        <v>318</v>
      </c>
      <c r="L154" s="24"/>
      <c r="M154" s="24"/>
      <c r="N154" s="19"/>
      <c r="O154" s="19"/>
      <c r="P154" s="35"/>
    </row>
    <row r="155" spans="1:16" ht="129.75" customHeight="1" x14ac:dyDescent="0.2">
      <c r="A155" s="129"/>
      <c r="B155" s="25"/>
      <c r="C155" s="7" t="s">
        <v>0</v>
      </c>
      <c r="D155" s="7" t="s">
        <v>0</v>
      </c>
      <c r="E155" s="7" t="s">
        <v>0</v>
      </c>
      <c r="F155" s="7" t="s">
        <v>0</v>
      </c>
      <c r="G155" s="7" t="s">
        <v>0</v>
      </c>
      <c r="H155" s="7" t="s">
        <v>0</v>
      </c>
      <c r="I155" s="7" t="s">
        <v>690</v>
      </c>
      <c r="J155" s="7" t="s">
        <v>317</v>
      </c>
      <c r="K155" s="7" t="s">
        <v>318</v>
      </c>
      <c r="L155" s="24"/>
      <c r="M155" s="24"/>
      <c r="N155" s="19"/>
      <c r="O155" s="19"/>
      <c r="P155" s="35"/>
    </row>
    <row r="156" spans="1:16" ht="126.75" customHeight="1" x14ac:dyDescent="0.2">
      <c r="A156" s="129"/>
      <c r="B156" s="25"/>
      <c r="C156" s="7" t="s">
        <v>0</v>
      </c>
      <c r="D156" s="7" t="s">
        <v>0</v>
      </c>
      <c r="E156" s="7" t="s">
        <v>0</v>
      </c>
      <c r="F156" s="7" t="s">
        <v>0</v>
      </c>
      <c r="G156" s="7" t="s">
        <v>0</v>
      </c>
      <c r="H156" s="7" t="s">
        <v>0</v>
      </c>
      <c r="I156" s="7" t="s">
        <v>691</v>
      </c>
      <c r="J156" s="7" t="s">
        <v>317</v>
      </c>
      <c r="K156" s="7" t="s">
        <v>318</v>
      </c>
      <c r="L156" s="24"/>
      <c r="M156" s="24"/>
      <c r="N156" s="19"/>
      <c r="O156" s="19"/>
      <c r="P156" s="35"/>
    </row>
    <row r="157" spans="1:16" s="28" customFormat="1" ht="58.5" customHeight="1" x14ac:dyDescent="0.2">
      <c r="A157" s="130"/>
      <c r="B157" s="22"/>
      <c r="C157" s="186" t="s">
        <v>0</v>
      </c>
      <c r="D157" s="186" t="s">
        <v>0</v>
      </c>
      <c r="E157" s="186" t="s">
        <v>0</v>
      </c>
      <c r="F157" s="186" t="s">
        <v>0</v>
      </c>
      <c r="G157" s="186" t="s">
        <v>0</v>
      </c>
      <c r="H157" s="186"/>
      <c r="I157" s="186" t="s">
        <v>700</v>
      </c>
      <c r="J157" s="186" t="s">
        <v>122</v>
      </c>
      <c r="K157" s="186" t="s">
        <v>153</v>
      </c>
      <c r="L157" s="11"/>
      <c r="M157" s="11"/>
      <c r="N157" s="57"/>
      <c r="O157" s="57"/>
      <c r="P157" s="58"/>
    </row>
    <row r="158" spans="1:16" ht="117" customHeight="1" x14ac:dyDescent="0.2">
      <c r="A158" s="129"/>
      <c r="B158" s="25"/>
      <c r="C158" s="7" t="s">
        <v>0</v>
      </c>
      <c r="D158" s="7" t="s">
        <v>0</v>
      </c>
      <c r="E158" s="7" t="s">
        <v>0</v>
      </c>
      <c r="F158" s="7" t="s">
        <v>0</v>
      </c>
      <c r="G158" s="7" t="s">
        <v>0</v>
      </c>
      <c r="H158" s="7" t="s">
        <v>0</v>
      </c>
      <c r="I158" s="7" t="s">
        <v>693</v>
      </c>
      <c r="J158" s="7" t="s">
        <v>317</v>
      </c>
      <c r="K158" s="7" t="s">
        <v>318</v>
      </c>
      <c r="L158" s="24"/>
      <c r="M158" s="24"/>
      <c r="N158" s="19"/>
      <c r="O158" s="19"/>
      <c r="P158" s="35"/>
    </row>
    <row r="159" spans="1:16" ht="102.75" customHeight="1" x14ac:dyDescent="0.2">
      <c r="A159" s="129"/>
      <c r="B159" s="25"/>
      <c r="C159" s="7" t="s">
        <v>0</v>
      </c>
      <c r="D159" s="7" t="s">
        <v>0</v>
      </c>
      <c r="E159" s="7" t="s">
        <v>0</v>
      </c>
      <c r="F159" s="7" t="s">
        <v>0</v>
      </c>
      <c r="G159" s="7" t="s">
        <v>0</v>
      </c>
      <c r="H159" s="7" t="s">
        <v>0</v>
      </c>
      <c r="I159" s="7" t="s">
        <v>694</v>
      </c>
      <c r="J159" s="7" t="s">
        <v>317</v>
      </c>
      <c r="K159" s="7" t="s">
        <v>326</v>
      </c>
      <c r="L159" s="24"/>
      <c r="M159" s="24"/>
      <c r="N159" s="19"/>
      <c r="O159" s="19"/>
      <c r="P159" s="35"/>
    </row>
    <row r="160" spans="1:16" ht="100.5" customHeight="1" x14ac:dyDescent="0.2">
      <c r="A160" s="129"/>
      <c r="B160" s="25"/>
      <c r="C160" s="7" t="s">
        <v>0</v>
      </c>
      <c r="D160" s="7" t="s">
        <v>0</v>
      </c>
      <c r="E160" s="7" t="s">
        <v>0</v>
      </c>
      <c r="F160" s="7" t="s">
        <v>0</v>
      </c>
      <c r="G160" s="7" t="s">
        <v>0</v>
      </c>
      <c r="H160" s="7" t="s">
        <v>0</v>
      </c>
      <c r="I160" s="7" t="s">
        <v>695</v>
      </c>
      <c r="J160" s="7" t="s">
        <v>317</v>
      </c>
      <c r="K160" s="7" t="s">
        <v>167</v>
      </c>
      <c r="L160" s="24"/>
      <c r="M160" s="24"/>
      <c r="N160" s="19"/>
      <c r="O160" s="19"/>
      <c r="P160" s="35"/>
    </row>
    <row r="161" spans="1:16" ht="138.75" customHeight="1" x14ac:dyDescent="0.2">
      <c r="A161" s="129"/>
      <c r="B161" s="25"/>
      <c r="C161" s="7" t="s">
        <v>0</v>
      </c>
      <c r="D161" s="7" t="s">
        <v>0</v>
      </c>
      <c r="E161" s="7" t="s">
        <v>0</v>
      </c>
      <c r="F161" s="7" t="s">
        <v>0</v>
      </c>
      <c r="G161" s="7" t="s">
        <v>0</v>
      </c>
      <c r="H161" s="7" t="s">
        <v>0</v>
      </c>
      <c r="I161" s="7" t="s">
        <v>696</v>
      </c>
      <c r="J161" s="7" t="s">
        <v>317</v>
      </c>
      <c r="K161" s="7" t="s">
        <v>318</v>
      </c>
      <c r="L161" s="24"/>
      <c r="M161" s="24"/>
      <c r="N161" s="19"/>
      <c r="O161" s="19"/>
      <c r="P161" s="35"/>
    </row>
    <row r="162" spans="1:16" ht="126.75" customHeight="1" x14ac:dyDescent="0.2">
      <c r="A162" s="129"/>
      <c r="B162" s="25"/>
      <c r="C162" s="7" t="s">
        <v>0</v>
      </c>
      <c r="D162" s="7" t="s">
        <v>0</v>
      </c>
      <c r="E162" s="7" t="s">
        <v>0</v>
      </c>
      <c r="F162" s="7" t="s">
        <v>0</v>
      </c>
      <c r="G162" s="7" t="s">
        <v>0</v>
      </c>
      <c r="H162" s="7" t="s">
        <v>0</v>
      </c>
      <c r="I162" s="7" t="s">
        <v>698</v>
      </c>
      <c r="J162" s="7" t="s">
        <v>317</v>
      </c>
      <c r="K162" s="7" t="s">
        <v>318</v>
      </c>
      <c r="L162" s="24"/>
      <c r="M162" s="24"/>
      <c r="N162" s="19"/>
      <c r="O162" s="19"/>
      <c r="P162" s="35"/>
    </row>
    <row r="163" spans="1:16" ht="114.75" customHeight="1" x14ac:dyDescent="0.2">
      <c r="A163" s="129"/>
      <c r="B163" s="25"/>
      <c r="C163" s="7" t="s">
        <v>0</v>
      </c>
      <c r="D163" s="7" t="s">
        <v>0</v>
      </c>
      <c r="E163" s="7" t="s">
        <v>0</v>
      </c>
      <c r="F163" s="7" t="s">
        <v>0</v>
      </c>
      <c r="G163" s="7" t="s">
        <v>0</v>
      </c>
      <c r="H163" s="7" t="s">
        <v>0</v>
      </c>
      <c r="I163" s="7" t="s">
        <v>699</v>
      </c>
      <c r="J163" s="7" t="s">
        <v>317</v>
      </c>
      <c r="K163" s="7" t="s">
        <v>318</v>
      </c>
      <c r="L163" s="24"/>
      <c r="M163" s="24"/>
      <c r="N163" s="19"/>
      <c r="O163" s="19"/>
      <c r="P163" s="35"/>
    </row>
    <row r="164" spans="1:16" ht="64.5" customHeight="1" x14ac:dyDescent="0.2">
      <c r="A164" s="129"/>
      <c r="B164" s="25"/>
      <c r="C164" s="7" t="s">
        <v>0</v>
      </c>
      <c r="D164" s="7" t="s">
        <v>0</v>
      </c>
      <c r="E164" s="7" t="s">
        <v>0</v>
      </c>
      <c r="F164" s="7" t="s">
        <v>0</v>
      </c>
      <c r="G164" s="7" t="s">
        <v>0</v>
      </c>
      <c r="H164" s="7" t="s">
        <v>0</v>
      </c>
      <c r="I164" s="7" t="s">
        <v>701</v>
      </c>
      <c r="J164" s="7" t="s">
        <v>327</v>
      </c>
      <c r="K164" s="7" t="s">
        <v>328</v>
      </c>
      <c r="L164" s="24"/>
      <c r="M164" s="24"/>
      <c r="N164" s="19"/>
      <c r="O164" s="19"/>
      <c r="P164" s="35"/>
    </row>
    <row r="165" spans="1:16" ht="64.5" customHeight="1" x14ac:dyDescent="0.2">
      <c r="A165" s="129"/>
      <c r="B165" s="25"/>
      <c r="C165" s="7" t="s">
        <v>0</v>
      </c>
      <c r="D165" s="7" t="s">
        <v>0</v>
      </c>
      <c r="E165" s="7" t="s">
        <v>0</v>
      </c>
      <c r="F165" s="7" t="s">
        <v>0</v>
      </c>
      <c r="G165" s="7" t="s">
        <v>0</v>
      </c>
      <c r="H165" s="7" t="s">
        <v>0</v>
      </c>
      <c r="I165" s="7" t="s">
        <v>702</v>
      </c>
      <c r="J165" s="7" t="s">
        <v>280</v>
      </c>
      <c r="K165" s="7" t="s">
        <v>329</v>
      </c>
      <c r="L165" s="24"/>
      <c r="M165" s="24"/>
      <c r="N165" s="19"/>
      <c r="O165" s="19"/>
      <c r="P165" s="35"/>
    </row>
    <row r="166" spans="1:16" ht="54.75" customHeight="1" x14ac:dyDescent="0.2">
      <c r="A166" s="130"/>
      <c r="B166" s="22"/>
      <c r="C166" s="186" t="s">
        <v>0</v>
      </c>
      <c r="D166" s="186" t="s">
        <v>0</v>
      </c>
      <c r="E166" s="186" t="s">
        <v>0</v>
      </c>
      <c r="F166" s="186" t="s">
        <v>0</v>
      </c>
      <c r="G166" s="186" t="s">
        <v>0</v>
      </c>
      <c r="H166" s="186" t="s">
        <v>0</v>
      </c>
      <c r="I166" s="186" t="s">
        <v>920</v>
      </c>
      <c r="J166" s="186" t="s">
        <v>305</v>
      </c>
      <c r="K166" s="186" t="s">
        <v>330</v>
      </c>
      <c r="L166" s="11"/>
      <c r="M166" s="11"/>
      <c r="N166" s="57"/>
      <c r="O166" s="57"/>
      <c r="P166" s="58"/>
    </row>
    <row r="167" spans="1:16" ht="93" customHeight="1" x14ac:dyDescent="0.2">
      <c r="A167" s="129"/>
      <c r="B167" s="25"/>
      <c r="C167" s="7" t="s">
        <v>0</v>
      </c>
      <c r="D167" s="7" t="s">
        <v>0</v>
      </c>
      <c r="E167" s="7" t="s">
        <v>0</v>
      </c>
      <c r="F167" s="7" t="s">
        <v>0</v>
      </c>
      <c r="G167" s="7" t="s">
        <v>0</v>
      </c>
      <c r="H167" s="7" t="s">
        <v>0</v>
      </c>
      <c r="I167" s="7" t="s">
        <v>872</v>
      </c>
      <c r="J167" s="7" t="s">
        <v>150</v>
      </c>
      <c r="K167" s="7" t="s">
        <v>331</v>
      </c>
      <c r="L167" s="24"/>
      <c r="M167" s="24"/>
      <c r="N167" s="19"/>
      <c r="O167" s="19"/>
      <c r="P167" s="35"/>
    </row>
    <row r="168" spans="1:16" ht="64.5" customHeight="1" x14ac:dyDescent="0.2">
      <c r="A168" s="129"/>
      <c r="B168" s="25"/>
      <c r="C168" s="7" t="s">
        <v>0</v>
      </c>
      <c r="D168" s="7" t="s">
        <v>0</v>
      </c>
      <c r="E168" s="7" t="s">
        <v>0</v>
      </c>
      <c r="F168" s="7" t="s">
        <v>0</v>
      </c>
      <c r="G168" s="7" t="s">
        <v>0</v>
      </c>
      <c r="H168" s="7" t="s">
        <v>0</v>
      </c>
      <c r="I168" s="7" t="s">
        <v>704</v>
      </c>
      <c r="J168" s="7" t="s">
        <v>214</v>
      </c>
      <c r="K168" s="7" t="s">
        <v>332</v>
      </c>
      <c r="L168" s="24"/>
      <c r="M168" s="24"/>
      <c r="N168" s="19"/>
      <c r="O168" s="19"/>
      <c r="P168" s="35"/>
    </row>
    <row r="169" spans="1:16" ht="75.75" customHeight="1" x14ac:dyDescent="0.2">
      <c r="A169" s="129"/>
      <c r="B169" s="25"/>
      <c r="C169" s="7" t="s">
        <v>0</v>
      </c>
      <c r="D169" s="7" t="s">
        <v>0</v>
      </c>
      <c r="E169" s="7" t="s">
        <v>0</v>
      </c>
      <c r="F169" s="7" t="s">
        <v>0</v>
      </c>
      <c r="G169" s="7" t="s">
        <v>0</v>
      </c>
      <c r="H169" s="7" t="s">
        <v>0</v>
      </c>
      <c r="I169" s="7" t="s">
        <v>705</v>
      </c>
      <c r="J169" s="7" t="s">
        <v>333</v>
      </c>
      <c r="K169" s="7" t="s">
        <v>334</v>
      </c>
      <c r="L169" s="24"/>
      <c r="M169" s="24"/>
      <c r="N169" s="19"/>
      <c r="O169" s="19"/>
      <c r="P169" s="35"/>
    </row>
    <row r="170" spans="1:16" ht="51.75" customHeight="1" x14ac:dyDescent="0.2">
      <c r="A170" s="129"/>
      <c r="B170" s="25"/>
      <c r="C170" s="7" t="s">
        <v>0</v>
      </c>
      <c r="D170" s="7" t="s">
        <v>0</v>
      </c>
      <c r="E170" s="7" t="s">
        <v>0</v>
      </c>
      <c r="F170" s="7" t="s">
        <v>0</v>
      </c>
      <c r="G170" s="7" t="s">
        <v>0</v>
      </c>
      <c r="H170" s="7" t="s">
        <v>0</v>
      </c>
      <c r="I170" s="7" t="s">
        <v>706</v>
      </c>
      <c r="J170" s="7" t="s">
        <v>65</v>
      </c>
      <c r="K170" s="7" t="s">
        <v>335</v>
      </c>
      <c r="L170" s="24"/>
      <c r="M170" s="24"/>
      <c r="N170" s="19"/>
      <c r="O170" s="19"/>
      <c r="P170" s="35"/>
    </row>
    <row r="171" spans="1:16" ht="62.25" customHeight="1" x14ac:dyDescent="0.2">
      <c r="A171" s="129"/>
      <c r="B171" s="25"/>
      <c r="C171" s="7" t="s">
        <v>0</v>
      </c>
      <c r="D171" s="7" t="s">
        <v>0</v>
      </c>
      <c r="E171" s="7" t="s">
        <v>0</v>
      </c>
      <c r="F171" s="7" t="s">
        <v>0</v>
      </c>
      <c r="G171" s="7" t="s">
        <v>0</v>
      </c>
      <c r="H171" s="7" t="s">
        <v>0</v>
      </c>
      <c r="I171" s="7" t="s">
        <v>707</v>
      </c>
      <c r="J171" s="7" t="s">
        <v>65</v>
      </c>
      <c r="K171" s="7" t="s">
        <v>336</v>
      </c>
      <c r="L171" s="24"/>
      <c r="M171" s="24"/>
      <c r="N171" s="19"/>
      <c r="O171" s="19"/>
      <c r="P171" s="35"/>
    </row>
    <row r="172" spans="1:16" ht="36" x14ac:dyDescent="0.2">
      <c r="A172" s="129"/>
      <c r="B172" s="25"/>
      <c r="C172" s="7" t="s">
        <v>0</v>
      </c>
      <c r="D172" s="7" t="s">
        <v>0</v>
      </c>
      <c r="E172" s="7" t="s">
        <v>0</v>
      </c>
      <c r="F172" s="7" t="s">
        <v>0</v>
      </c>
      <c r="G172" s="7" t="s">
        <v>0</v>
      </c>
      <c r="H172" s="7" t="s">
        <v>0</v>
      </c>
      <c r="I172" s="7" t="s">
        <v>708</v>
      </c>
      <c r="J172" s="7" t="s">
        <v>65</v>
      </c>
      <c r="K172" s="7" t="s">
        <v>337</v>
      </c>
      <c r="L172" s="24"/>
      <c r="M172" s="24"/>
      <c r="N172" s="19"/>
      <c r="O172" s="19"/>
      <c r="P172" s="35"/>
    </row>
    <row r="173" spans="1:16" ht="48" x14ac:dyDescent="0.2">
      <c r="A173" s="129"/>
      <c r="B173" s="25"/>
      <c r="C173" s="7" t="s">
        <v>0</v>
      </c>
      <c r="D173" s="7" t="s">
        <v>0</v>
      </c>
      <c r="E173" s="7" t="s">
        <v>0</v>
      </c>
      <c r="F173" s="7" t="s">
        <v>0</v>
      </c>
      <c r="G173" s="7" t="s">
        <v>0</v>
      </c>
      <c r="H173" s="7" t="s">
        <v>0</v>
      </c>
      <c r="I173" s="7" t="s">
        <v>709</v>
      </c>
      <c r="J173" s="7" t="s">
        <v>65</v>
      </c>
      <c r="K173" s="7" t="s">
        <v>338</v>
      </c>
      <c r="L173" s="24"/>
      <c r="M173" s="24"/>
      <c r="N173" s="19"/>
      <c r="O173" s="19"/>
      <c r="P173" s="35"/>
    </row>
    <row r="174" spans="1:16" ht="49.5" customHeight="1" x14ac:dyDescent="0.2">
      <c r="A174" s="129"/>
      <c r="B174" s="25"/>
      <c r="C174" s="7" t="s">
        <v>0</v>
      </c>
      <c r="D174" s="7" t="s">
        <v>0</v>
      </c>
      <c r="E174" s="7" t="s">
        <v>0</v>
      </c>
      <c r="F174" s="7" t="s">
        <v>0</v>
      </c>
      <c r="G174" s="7" t="s">
        <v>0</v>
      </c>
      <c r="H174" s="7" t="s">
        <v>0</v>
      </c>
      <c r="I174" s="7" t="s">
        <v>339</v>
      </c>
      <c r="J174" s="7" t="s">
        <v>65</v>
      </c>
      <c r="K174" s="7" t="s">
        <v>340</v>
      </c>
      <c r="L174" s="24"/>
      <c r="M174" s="24"/>
      <c r="N174" s="19"/>
      <c r="O174" s="19"/>
      <c r="P174" s="35"/>
    </row>
    <row r="175" spans="1:16" ht="81.75" customHeight="1" x14ac:dyDescent="0.2">
      <c r="A175" s="129"/>
      <c r="B175" s="25"/>
      <c r="C175" s="7" t="s">
        <v>0</v>
      </c>
      <c r="D175" s="7" t="s">
        <v>0</v>
      </c>
      <c r="E175" s="7" t="s">
        <v>0</v>
      </c>
      <c r="F175" s="7" t="s">
        <v>0</v>
      </c>
      <c r="G175" s="7" t="s">
        <v>0</v>
      </c>
      <c r="H175" s="7" t="s">
        <v>0</v>
      </c>
      <c r="I175" s="7" t="s">
        <v>710</v>
      </c>
      <c r="J175" s="7" t="s">
        <v>65</v>
      </c>
      <c r="K175" s="7" t="s">
        <v>341</v>
      </c>
      <c r="L175" s="24"/>
      <c r="M175" s="24"/>
      <c r="N175" s="19"/>
      <c r="O175" s="19"/>
      <c r="P175" s="35"/>
    </row>
    <row r="176" spans="1:16" ht="31.5" customHeight="1" x14ac:dyDescent="0.2">
      <c r="A176" s="129"/>
      <c r="B176" s="25"/>
      <c r="C176" s="7" t="s">
        <v>0</v>
      </c>
      <c r="D176" s="7" t="s">
        <v>0</v>
      </c>
      <c r="E176" s="7" t="s">
        <v>0</v>
      </c>
      <c r="F176" s="7" t="s">
        <v>0</v>
      </c>
      <c r="G176" s="7" t="s">
        <v>0</v>
      </c>
      <c r="H176" s="7" t="s">
        <v>0</v>
      </c>
      <c r="I176" s="7" t="s">
        <v>711</v>
      </c>
      <c r="J176" s="7" t="s">
        <v>65</v>
      </c>
      <c r="K176" s="7" t="s">
        <v>342</v>
      </c>
      <c r="L176" s="24"/>
      <c r="M176" s="24"/>
      <c r="N176" s="19"/>
      <c r="O176" s="19"/>
      <c r="P176" s="35"/>
    </row>
    <row r="177" spans="1:16" ht="78" customHeight="1" x14ac:dyDescent="0.2">
      <c r="A177" s="130"/>
      <c r="B177" s="22"/>
      <c r="C177" s="186" t="s">
        <v>0</v>
      </c>
      <c r="D177" s="186" t="s">
        <v>0</v>
      </c>
      <c r="E177" s="186" t="s">
        <v>0</v>
      </c>
      <c r="F177" s="186" t="s">
        <v>0</v>
      </c>
      <c r="G177" s="186" t="s">
        <v>0</v>
      </c>
      <c r="H177" s="186" t="s">
        <v>0</v>
      </c>
      <c r="I177" s="186" t="s">
        <v>894</v>
      </c>
      <c r="J177" s="186" t="s">
        <v>65</v>
      </c>
      <c r="K177" s="186" t="s">
        <v>114</v>
      </c>
      <c r="L177" s="11"/>
      <c r="M177" s="11"/>
      <c r="N177" s="57"/>
      <c r="O177" s="57"/>
      <c r="P177" s="58"/>
    </row>
    <row r="178" spans="1:16" ht="60" x14ac:dyDescent="0.2">
      <c r="A178" s="132" t="s">
        <v>558</v>
      </c>
      <c r="B178" s="25" t="s">
        <v>343</v>
      </c>
      <c r="C178" s="7" t="s">
        <v>608</v>
      </c>
      <c r="D178" s="7" t="s">
        <v>310</v>
      </c>
      <c r="E178" s="7" t="s">
        <v>42</v>
      </c>
      <c r="F178" s="7" t="s">
        <v>315</v>
      </c>
      <c r="G178" s="7" t="s">
        <v>135</v>
      </c>
      <c r="H178" s="7" t="s">
        <v>316</v>
      </c>
      <c r="I178" s="7" t="s">
        <v>590</v>
      </c>
      <c r="J178" s="7" t="s">
        <v>312</v>
      </c>
      <c r="K178" s="7" t="s">
        <v>44</v>
      </c>
      <c r="L178" s="34" t="s">
        <v>779</v>
      </c>
      <c r="M178" s="34" t="s">
        <v>780</v>
      </c>
      <c r="N178" s="19">
        <v>682498664.75999999</v>
      </c>
      <c r="O178" s="19">
        <v>682498664.75999999</v>
      </c>
      <c r="P178" s="35">
        <v>682498664.75999999</v>
      </c>
    </row>
    <row r="179" spans="1:16" ht="48" x14ac:dyDescent="0.2">
      <c r="A179" s="129"/>
      <c r="B179" s="25"/>
      <c r="C179" s="7" t="s">
        <v>712</v>
      </c>
      <c r="D179" s="7" t="s">
        <v>344</v>
      </c>
      <c r="E179" s="7" t="s">
        <v>314</v>
      </c>
      <c r="F179" s="7" t="s">
        <v>0</v>
      </c>
      <c r="G179" s="7" t="s">
        <v>0</v>
      </c>
      <c r="H179" s="7" t="s">
        <v>0</v>
      </c>
      <c r="I179" s="7" t="s">
        <v>895</v>
      </c>
      <c r="J179" s="7" t="s">
        <v>122</v>
      </c>
      <c r="K179" s="7" t="s">
        <v>153</v>
      </c>
      <c r="L179" s="32"/>
      <c r="M179" s="32"/>
      <c r="N179" s="19"/>
      <c r="O179" s="19"/>
      <c r="P179" s="35"/>
    </row>
    <row r="180" spans="1:16" ht="72" x14ac:dyDescent="0.2">
      <c r="A180" s="129"/>
      <c r="B180" s="25"/>
      <c r="C180" s="7" t="s">
        <v>685</v>
      </c>
      <c r="D180" s="7" t="s">
        <v>321</v>
      </c>
      <c r="E180" s="7" t="s">
        <v>322</v>
      </c>
      <c r="F180" s="7" t="s">
        <v>0</v>
      </c>
      <c r="G180" s="7" t="s">
        <v>0</v>
      </c>
      <c r="H180" s="7" t="s">
        <v>0</v>
      </c>
      <c r="I180" s="7" t="s">
        <v>703</v>
      </c>
      <c r="J180" s="7" t="s">
        <v>305</v>
      </c>
      <c r="K180" s="7" t="s">
        <v>330</v>
      </c>
      <c r="L180" s="24"/>
      <c r="M180" s="24"/>
      <c r="N180" s="19"/>
      <c r="O180" s="19"/>
      <c r="P180" s="35"/>
    </row>
    <row r="181" spans="1:16" ht="57" customHeight="1" x14ac:dyDescent="0.2">
      <c r="A181" s="130"/>
      <c r="B181" s="22"/>
      <c r="C181" s="186" t="s">
        <v>0</v>
      </c>
      <c r="D181" s="186" t="s">
        <v>0</v>
      </c>
      <c r="E181" s="186" t="s">
        <v>0</v>
      </c>
      <c r="F181" s="186" t="s">
        <v>0</v>
      </c>
      <c r="G181" s="186" t="s">
        <v>0</v>
      </c>
      <c r="H181" s="186" t="s">
        <v>0</v>
      </c>
      <c r="I181" s="186" t="s">
        <v>686</v>
      </c>
      <c r="J181" s="186" t="s">
        <v>320</v>
      </c>
      <c r="K181" s="186" t="s">
        <v>80</v>
      </c>
      <c r="L181" s="11"/>
      <c r="M181" s="11"/>
      <c r="N181" s="57"/>
      <c r="O181" s="57"/>
      <c r="P181" s="58"/>
    </row>
    <row r="182" spans="1:16" ht="51.75" customHeight="1" x14ac:dyDescent="0.2">
      <c r="A182" s="129"/>
      <c r="B182" s="25"/>
      <c r="C182" s="7" t="s">
        <v>0</v>
      </c>
      <c r="D182" s="7" t="s">
        <v>0</v>
      </c>
      <c r="E182" s="7" t="s">
        <v>0</v>
      </c>
      <c r="F182" s="7" t="s">
        <v>0</v>
      </c>
      <c r="G182" s="7" t="s">
        <v>0</v>
      </c>
      <c r="H182" s="7" t="s">
        <v>0</v>
      </c>
      <c r="I182" s="7" t="s">
        <v>687</v>
      </c>
      <c r="J182" s="7" t="s">
        <v>323</v>
      </c>
      <c r="K182" s="7" t="s">
        <v>187</v>
      </c>
      <c r="L182" s="24"/>
      <c r="M182" s="24"/>
      <c r="N182" s="19"/>
      <c r="O182" s="19"/>
      <c r="P182" s="35"/>
    </row>
    <row r="183" spans="1:16" ht="68.25" customHeight="1" x14ac:dyDescent="0.2">
      <c r="A183" s="129"/>
      <c r="B183" s="25"/>
      <c r="C183" s="7" t="s">
        <v>0</v>
      </c>
      <c r="D183" s="7" t="s">
        <v>0</v>
      </c>
      <c r="E183" s="7" t="s">
        <v>0</v>
      </c>
      <c r="F183" s="7" t="s">
        <v>0</v>
      </c>
      <c r="G183" s="7" t="s">
        <v>0</v>
      </c>
      <c r="H183" s="7" t="s">
        <v>0</v>
      </c>
      <c r="I183" s="7" t="s">
        <v>875</v>
      </c>
      <c r="J183" s="7" t="s">
        <v>305</v>
      </c>
      <c r="K183" s="7" t="s">
        <v>187</v>
      </c>
      <c r="L183" s="24"/>
      <c r="M183" s="24"/>
      <c r="N183" s="19"/>
      <c r="O183" s="19"/>
      <c r="P183" s="35"/>
    </row>
    <row r="184" spans="1:16" ht="64.5" customHeight="1" x14ac:dyDescent="0.2">
      <c r="A184" s="129"/>
      <c r="B184" s="25"/>
      <c r="C184" s="7" t="s">
        <v>0</v>
      </c>
      <c r="D184" s="7" t="s">
        <v>0</v>
      </c>
      <c r="E184" s="7" t="s">
        <v>0</v>
      </c>
      <c r="F184" s="7" t="s">
        <v>0</v>
      </c>
      <c r="G184" s="7" t="s">
        <v>0</v>
      </c>
      <c r="H184" s="7" t="s">
        <v>0</v>
      </c>
      <c r="I184" s="7" t="s">
        <v>896</v>
      </c>
      <c r="J184" s="7" t="s">
        <v>327</v>
      </c>
      <c r="K184" s="7" t="s">
        <v>328</v>
      </c>
      <c r="L184" s="24"/>
      <c r="M184" s="24"/>
      <c r="N184" s="19"/>
      <c r="O184" s="19"/>
      <c r="P184" s="35"/>
    </row>
    <row r="185" spans="1:16" ht="57.75" customHeight="1" x14ac:dyDescent="0.2">
      <c r="A185" s="129"/>
      <c r="B185" s="25"/>
      <c r="C185" s="7" t="s">
        <v>0</v>
      </c>
      <c r="D185" s="7" t="s">
        <v>0</v>
      </c>
      <c r="E185" s="7" t="s">
        <v>0</v>
      </c>
      <c r="F185" s="7" t="s">
        <v>0</v>
      </c>
      <c r="G185" s="7" t="s">
        <v>0</v>
      </c>
      <c r="H185" s="7" t="s">
        <v>0</v>
      </c>
      <c r="I185" s="7" t="s">
        <v>897</v>
      </c>
      <c r="J185" s="7" t="s">
        <v>305</v>
      </c>
      <c r="K185" s="7" t="s">
        <v>306</v>
      </c>
      <c r="L185" s="24"/>
      <c r="M185" s="24"/>
      <c r="N185" s="19"/>
      <c r="O185" s="19"/>
      <c r="P185" s="35"/>
    </row>
    <row r="186" spans="1:16" ht="124.5" customHeight="1" x14ac:dyDescent="0.2">
      <c r="A186" s="129"/>
      <c r="B186" s="25"/>
      <c r="C186" s="7" t="s">
        <v>0</v>
      </c>
      <c r="D186" s="7" t="s">
        <v>0</v>
      </c>
      <c r="E186" s="7" t="s">
        <v>0</v>
      </c>
      <c r="F186" s="7" t="s">
        <v>0</v>
      </c>
      <c r="G186" s="7" t="s">
        <v>0</v>
      </c>
      <c r="H186" s="7" t="s">
        <v>0</v>
      </c>
      <c r="I186" s="7" t="s">
        <v>819</v>
      </c>
      <c r="J186" s="7" t="s">
        <v>317</v>
      </c>
      <c r="K186" s="7" t="s">
        <v>318</v>
      </c>
      <c r="L186" s="24"/>
      <c r="M186" s="24"/>
      <c r="N186" s="19"/>
      <c r="O186" s="19"/>
      <c r="P186" s="35"/>
    </row>
    <row r="187" spans="1:16" ht="123.75" customHeight="1" x14ac:dyDescent="0.2">
      <c r="A187" s="129"/>
      <c r="B187" s="25"/>
      <c r="C187" s="7" t="s">
        <v>0</v>
      </c>
      <c r="D187" s="7" t="s">
        <v>0</v>
      </c>
      <c r="E187" s="7" t="s">
        <v>0</v>
      </c>
      <c r="F187" s="7" t="s">
        <v>0</v>
      </c>
      <c r="G187" s="7" t="s">
        <v>0</v>
      </c>
      <c r="H187" s="7" t="s">
        <v>0</v>
      </c>
      <c r="I187" s="7" t="s">
        <v>690</v>
      </c>
      <c r="J187" s="7" t="s">
        <v>317</v>
      </c>
      <c r="K187" s="7" t="s">
        <v>318</v>
      </c>
      <c r="L187" s="24"/>
      <c r="M187" s="24"/>
      <c r="N187" s="19"/>
      <c r="O187" s="19"/>
      <c r="P187" s="35"/>
    </row>
    <row r="188" spans="1:16" ht="126" customHeight="1" x14ac:dyDescent="0.2">
      <c r="A188" s="129"/>
      <c r="B188" s="25"/>
      <c r="C188" s="7" t="s">
        <v>0</v>
      </c>
      <c r="D188" s="7" t="s">
        <v>0</v>
      </c>
      <c r="E188" s="7" t="s">
        <v>0</v>
      </c>
      <c r="F188" s="7" t="s">
        <v>0</v>
      </c>
      <c r="G188" s="7" t="s">
        <v>0</v>
      </c>
      <c r="H188" s="7" t="s">
        <v>0</v>
      </c>
      <c r="I188" s="7" t="s">
        <v>713</v>
      </c>
      <c r="J188" s="7" t="s">
        <v>317</v>
      </c>
      <c r="K188" s="7" t="s">
        <v>318</v>
      </c>
      <c r="L188" s="24"/>
      <c r="M188" s="24"/>
      <c r="N188" s="19"/>
      <c r="O188" s="19"/>
      <c r="P188" s="35"/>
    </row>
    <row r="189" spans="1:16" ht="114" customHeight="1" x14ac:dyDescent="0.2">
      <c r="A189" s="130"/>
      <c r="B189" s="22"/>
      <c r="C189" s="186" t="s">
        <v>0</v>
      </c>
      <c r="D189" s="186" t="s">
        <v>0</v>
      </c>
      <c r="E189" s="186" t="s">
        <v>0</v>
      </c>
      <c r="F189" s="186" t="s">
        <v>0</v>
      </c>
      <c r="G189" s="186" t="s">
        <v>0</v>
      </c>
      <c r="H189" s="186" t="s">
        <v>0</v>
      </c>
      <c r="I189" s="186" t="s">
        <v>820</v>
      </c>
      <c r="J189" s="186" t="s">
        <v>317</v>
      </c>
      <c r="K189" s="186" t="s">
        <v>318</v>
      </c>
      <c r="L189" s="11"/>
      <c r="M189" s="11"/>
      <c r="N189" s="57"/>
      <c r="O189" s="57"/>
      <c r="P189" s="58"/>
    </row>
    <row r="190" spans="1:16" ht="114" customHeight="1" x14ac:dyDescent="0.2">
      <c r="A190" s="129"/>
      <c r="B190" s="25"/>
      <c r="C190" s="7" t="s">
        <v>0</v>
      </c>
      <c r="D190" s="7" t="s">
        <v>0</v>
      </c>
      <c r="E190" s="7" t="s">
        <v>0</v>
      </c>
      <c r="F190" s="7" t="s">
        <v>0</v>
      </c>
      <c r="G190" s="7" t="s">
        <v>0</v>
      </c>
      <c r="H190" s="7" t="s">
        <v>0</v>
      </c>
      <c r="I190" s="7" t="s">
        <v>697</v>
      </c>
      <c r="J190" s="7" t="s">
        <v>317</v>
      </c>
      <c r="K190" s="7" t="s">
        <v>318</v>
      </c>
      <c r="L190" s="24"/>
      <c r="M190" s="24"/>
      <c r="N190" s="19"/>
      <c r="O190" s="19"/>
      <c r="P190" s="35"/>
    </row>
    <row r="191" spans="1:16" ht="113.25" customHeight="1" x14ac:dyDescent="0.2">
      <c r="A191" s="129"/>
      <c r="B191" s="25"/>
      <c r="C191" s="7" t="s">
        <v>0</v>
      </c>
      <c r="D191" s="7" t="s">
        <v>0</v>
      </c>
      <c r="E191" s="7" t="s">
        <v>0</v>
      </c>
      <c r="F191" s="7" t="s">
        <v>0</v>
      </c>
      <c r="G191" s="7" t="s">
        <v>0</v>
      </c>
      <c r="H191" s="7" t="s">
        <v>0</v>
      </c>
      <c r="I191" s="7" t="s">
        <v>699</v>
      </c>
      <c r="J191" s="7" t="s">
        <v>317</v>
      </c>
      <c r="K191" s="7" t="s">
        <v>318</v>
      </c>
      <c r="L191" s="24"/>
      <c r="M191" s="24"/>
      <c r="N191" s="19"/>
      <c r="O191" s="19"/>
      <c r="P191" s="35"/>
    </row>
    <row r="192" spans="1:16" ht="114" customHeight="1" x14ac:dyDescent="0.2">
      <c r="A192" s="129"/>
      <c r="B192" s="25"/>
      <c r="C192" s="7" t="s">
        <v>0</v>
      </c>
      <c r="D192" s="7" t="s">
        <v>0</v>
      </c>
      <c r="E192" s="7" t="s">
        <v>0</v>
      </c>
      <c r="F192" s="7" t="s">
        <v>0</v>
      </c>
      <c r="G192" s="7" t="s">
        <v>0</v>
      </c>
      <c r="H192" s="7" t="s">
        <v>0</v>
      </c>
      <c r="I192" s="7" t="s">
        <v>898</v>
      </c>
      <c r="J192" s="7" t="s">
        <v>317</v>
      </c>
      <c r="K192" s="7" t="s">
        <v>318</v>
      </c>
      <c r="L192" s="24"/>
      <c r="M192" s="24"/>
      <c r="N192" s="19"/>
      <c r="O192" s="19"/>
      <c r="P192" s="35"/>
    </row>
    <row r="193" spans="1:16" ht="117" customHeight="1" x14ac:dyDescent="0.2">
      <c r="A193" s="129"/>
      <c r="B193" s="25"/>
      <c r="C193" s="7" t="s">
        <v>0</v>
      </c>
      <c r="D193" s="7" t="s">
        <v>0</v>
      </c>
      <c r="E193" s="7" t="s">
        <v>0</v>
      </c>
      <c r="F193" s="7" t="s">
        <v>0</v>
      </c>
      <c r="G193" s="7" t="s">
        <v>0</v>
      </c>
      <c r="H193" s="7" t="s">
        <v>0</v>
      </c>
      <c r="I193" s="7" t="s">
        <v>821</v>
      </c>
      <c r="J193" s="7" t="s">
        <v>317</v>
      </c>
      <c r="K193" s="7" t="s">
        <v>318</v>
      </c>
      <c r="L193" s="24"/>
      <c r="M193" s="24"/>
      <c r="N193" s="19"/>
      <c r="O193" s="19"/>
      <c r="P193" s="35"/>
    </row>
    <row r="194" spans="1:16" ht="100.5" customHeight="1" x14ac:dyDescent="0.2">
      <c r="A194" s="129"/>
      <c r="B194" s="25"/>
      <c r="C194" s="7" t="s">
        <v>0</v>
      </c>
      <c r="D194" s="7" t="s">
        <v>0</v>
      </c>
      <c r="E194" s="7" t="s">
        <v>0</v>
      </c>
      <c r="F194" s="7" t="s">
        <v>0</v>
      </c>
      <c r="G194" s="7" t="s">
        <v>0</v>
      </c>
      <c r="H194" s="7" t="s">
        <v>0</v>
      </c>
      <c r="I194" s="7" t="s">
        <v>694</v>
      </c>
      <c r="J194" s="7" t="s">
        <v>317</v>
      </c>
      <c r="K194" s="7" t="s">
        <v>326</v>
      </c>
      <c r="L194" s="24"/>
      <c r="M194" s="24"/>
      <c r="N194" s="19"/>
      <c r="O194" s="19"/>
      <c r="P194" s="35"/>
    </row>
    <row r="195" spans="1:16" ht="101.25" customHeight="1" x14ac:dyDescent="0.2">
      <c r="A195" s="129"/>
      <c r="B195" s="25"/>
      <c r="C195" s="7" t="s">
        <v>0</v>
      </c>
      <c r="D195" s="7" t="s">
        <v>0</v>
      </c>
      <c r="E195" s="7" t="s">
        <v>0</v>
      </c>
      <c r="F195" s="7" t="s">
        <v>0</v>
      </c>
      <c r="G195" s="7" t="s">
        <v>0</v>
      </c>
      <c r="H195" s="7" t="s">
        <v>0</v>
      </c>
      <c r="I195" s="7" t="s">
        <v>695</v>
      </c>
      <c r="J195" s="7" t="s">
        <v>317</v>
      </c>
      <c r="K195" s="7" t="s">
        <v>167</v>
      </c>
      <c r="L195" s="24"/>
      <c r="M195" s="24"/>
      <c r="N195" s="19"/>
      <c r="O195" s="19"/>
      <c r="P195" s="35"/>
    </row>
    <row r="196" spans="1:16" ht="78.75" customHeight="1" x14ac:dyDescent="0.2">
      <c r="A196" s="130"/>
      <c r="B196" s="22"/>
      <c r="C196" s="186" t="s">
        <v>0</v>
      </c>
      <c r="D196" s="186" t="s">
        <v>0</v>
      </c>
      <c r="E196" s="186" t="s">
        <v>0</v>
      </c>
      <c r="F196" s="186" t="s">
        <v>0</v>
      </c>
      <c r="G196" s="186" t="s">
        <v>0</v>
      </c>
      <c r="H196" s="186" t="s">
        <v>0</v>
      </c>
      <c r="I196" s="186" t="s">
        <v>705</v>
      </c>
      <c r="J196" s="186" t="s">
        <v>333</v>
      </c>
      <c r="K196" s="186" t="s">
        <v>334</v>
      </c>
      <c r="L196" s="11"/>
      <c r="M196" s="11"/>
      <c r="N196" s="57" t="s">
        <v>0</v>
      </c>
      <c r="O196" s="57" t="s">
        <v>0</v>
      </c>
      <c r="P196" s="58" t="s">
        <v>0</v>
      </c>
    </row>
    <row r="197" spans="1:16" ht="43.5" customHeight="1" x14ac:dyDescent="0.2">
      <c r="A197" s="131" t="s">
        <v>559</v>
      </c>
      <c r="B197" s="25" t="s">
        <v>345</v>
      </c>
      <c r="C197" s="200" t="s">
        <v>608</v>
      </c>
      <c r="D197" s="7" t="s">
        <v>346</v>
      </c>
      <c r="E197" s="7" t="s">
        <v>42</v>
      </c>
      <c r="F197" s="7" t="s">
        <v>0</v>
      </c>
      <c r="G197" s="7" t="s">
        <v>0</v>
      </c>
      <c r="H197" s="7" t="s">
        <v>0</v>
      </c>
      <c r="I197" s="7" t="s">
        <v>590</v>
      </c>
      <c r="J197" s="7" t="s">
        <v>347</v>
      </c>
      <c r="K197" s="7" t="s">
        <v>44</v>
      </c>
      <c r="L197" s="24" t="s">
        <v>32</v>
      </c>
      <c r="M197" s="24" t="s">
        <v>76</v>
      </c>
      <c r="N197" s="19">
        <v>389000000</v>
      </c>
      <c r="O197" s="19">
        <v>474000000</v>
      </c>
      <c r="P197" s="35">
        <v>496000000</v>
      </c>
    </row>
    <row r="198" spans="1:16" ht="30.75" customHeight="1" x14ac:dyDescent="0.2">
      <c r="A198" s="95"/>
      <c r="B198" s="25"/>
      <c r="C198" s="194"/>
      <c r="D198" s="7" t="s">
        <v>0</v>
      </c>
      <c r="E198" s="7" t="s">
        <v>0</v>
      </c>
      <c r="F198" s="7" t="s">
        <v>0</v>
      </c>
      <c r="G198" s="7" t="s">
        <v>0</v>
      </c>
      <c r="H198" s="7" t="s">
        <v>0</v>
      </c>
      <c r="I198" s="7" t="s">
        <v>783</v>
      </c>
      <c r="J198" s="7" t="s">
        <v>65</v>
      </c>
      <c r="K198" s="7"/>
      <c r="L198" s="24" t="s">
        <v>0</v>
      </c>
      <c r="M198" s="24" t="s">
        <v>0</v>
      </c>
      <c r="N198" s="19" t="s">
        <v>0</v>
      </c>
      <c r="O198" s="19" t="s">
        <v>0</v>
      </c>
      <c r="P198" s="35" t="s">
        <v>0</v>
      </c>
    </row>
    <row r="199" spans="1:16" ht="54" customHeight="1" x14ac:dyDescent="0.2">
      <c r="A199" s="136" t="s">
        <v>560</v>
      </c>
      <c r="B199" s="21" t="s">
        <v>348</v>
      </c>
      <c r="C199" s="89" t="s">
        <v>608</v>
      </c>
      <c r="D199" s="89" t="s">
        <v>349</v>
      </c>
      <c r="E199" s="89" t="s">
        <v>42</v>
      </c>
      <c r="F199" s="193" t="s">
        <v>681</v>
      </c>
      <c r="G199" s="89" t="s">
        <v>145</v>
      </c>
      <c r="H199" s="89" t="s">
        <v>311</v>
      </c>
      <c r="I199" s="89" t="s">
        <v>590</v>
      </c>
      <c r="J199" s="89" t="s">
        <v>350</v>
      </c>
      <c r="K199" s="89" t="s">
        <v>44</v>
      </c>
      <c r="L199" s="23" t="s">
        <v>781</v>
      </c>
      <c r="M199" s="23" t="s">
        <v>782</v>
      </c>
      <c r="N199" s="36">
        <f>68343049.44+423000</f>
        <v>68766049.439999998</v>
      </c>
      <c r="O199" s="36">
        <f>68323249.44+423000</f>
        <v>68746249.439999998</v>
      </c>
      <c r="P199" s="37">
        <f>68292849.44+423000</f>
        <v>68715849.439999998</v>
      </c>
    </row>
    <row r="200" spans="1:16" ht="77.25" customHeight="1" x14ac:dyDescent="0.2">
      <c r="A200" s="133"/>
      <c r="B200" s="25"/>
      <c r="C200" s="7" t="s">
        <v>712</v>
      </c>
      <c r="D200" s="7" t="s">
        <v>351</v>
      </c>
      <c r="E200" s="7" t="s">
        <v>314</v>
      </c>
      <c r="F200" s="191"/>
      <c r="G200" s="7" t="s">
        <v>0</v>
      </c>
      <c r="H200" s="7" t="s">
        <v>0</v>
      </c>
      <c r="I200" s="7" t="s">
        <v>714</v>
      </c>
      <c r="J200" s="7" t="s">
        <v>352</v>
      </c>
      <c r="K200" s="7" t="s">
        <v>353</v>
      </c>
      <c r="L200" s="24"/>
      <c r="M200" s="24"/>
      <c r="N200" s="19"/>
      <c r="O200" s="19"/>
      <c r="P200" s="35"/>
    </row>
    <row r="201" spans="1:16" ht="37.5" customHeight="1" x14ac:dyDescent="0.2">
      <c r="A201" s="137"/>
      <c r="B201" s="22"/>
      <c r="C201" s="186" t="s">
        <v>0</v>
      </c>
      <c r="D201" s="186" t="s">
        <v>0</v>
      </c>
      <c r="E201" s="186" t="s">
        <v>0</v>
      </c>
      <c r="F201" s="186" t="s">
        <v>0</v>
      </c>
      <c r="G201" s="186" t="s">
        <v>0</v>
      </c>
      <c r="H201" s="186" t="s">
        <v>0</v>
      </c>
      <c r="I201" s="186" t="s">
        <v>873</v>
      </c>
      <c r="J201" s="186" t="s">
        <v>354</v>
      </c>
      <c r="K201" s="186" t="s">
        <v>129</v>
      </c>
      <c r="L201" s="11"/>
      <c r="M201" s="11"/>
      <c r="N201" s="57"/>
      <c r="O201" s="57"/>
      <c r="P201" s="58"/>
    </row>
    <row r="202" spans="1:16" ht="32.25" customHeight="1" x14ac:dyDescent="0.2">
      <c r="A202" s="94" t="s">
        <v>561</v>
      </c>
      <c r="B202" s="12" t="s">
        <v>355</v>
      </c>
      <c r="C202" s="200" t="s">
        <v>608</v>
      </c>
      <c r="D202" s="185" t="s">
        <v>356</v>
      </c>
      <c r="E202" s="185" t="s">
        <v>42</v>
      </c>
      <c r="F202" s="185" t="s">
        <v>0</v>
      </c>
      <c r="G202" s="185" t="s">
        <v>0</v>
      </c>
      <c r="H202" s="185" t="s">
        <v>0</v>
      </c>
      <c r="I202" s="185" t="s">
        <v>715</v>
      </c>
      <c r="J202" s="185" t="s">
        <v>357</v>
      </c>
      <c r="K202" s="185" t="s">
        <v>44</v>
      </c>
      <c r="L202" s="27" t="s">
        <v>76</v>
      </c>
      <c r="M202" s="27" t="s">
        <v>32</v>
      </c>
      <c r="N202" s="61">
        <v>333603700</v>
      </c>
      <c r="O202" s="61">
        <v>293424500</v>
      </c>
      <c r="P202" s="62">
        <v>293356700</v>
      </c>
    </row>
    <row r="203" spans="1:16" ht="62.25" customHeight="1" x14ac:dyDescent="0.2">
      <c r="A203" s="95"/>
      <c r="B203" s="25"/>
      <c r="C203" s="191"/>
      <c r="D203" s="7" t="s">
        <v>0</v>
      </c>
      <c r="E203" s="7" t="s">
        <v>0</v>
      </c>
      <c r="F203" s="7" t="s">
        <v>0</v>
      </c>
      <c r="G203" s="7" t="s">
        <v>0</v>
      </c>
      <c r="H203" s="7" t="s">
        <v>0</v>
      </c>
      <c r="I203" s="7" t="s">
        <v>874</v>
      </c>
      <c r="J203" s="7" t="s">
        <v>97</v>
      </c>
      <c r="K203" s="7" t="s">
        <v>358</v>
      </c>
      <c r="L203" s="24"/>
      <c r="M203" s="24"/>
      <c r="N203" s="19"/>
      <c r="O203" s="19"/>
      <c r="P203" s="35"/>
    </row>
    <row r="204" spans="1:16" ht="36" x14ac:dyDescent="0.2">
      <c r="A204" s="96"/>
      <c r="B204" s="22"/>
      <c r="C204" s="186" t="s">
        <v>0</v>
      </c>
      <c r="D204" s="186" t="s">
        <v>0</v>
      </c>
      <c r="E204" s="186" t="s">
        <v>0</v>
      </c>
      <c r="F204" s="186" t="s">
        <v>0</v>
      </c>
      <c r="G204" s="186" t="s">
        <v>0</v>
      </c>
      <c r="H204" s="186" t="s">
        <v>0</v>
      </c>
      <c r="I204" s="186" t="s">
        <v>716</v>
      </c>
      <c r="J204" s="186" t="s">
        <v>65</v>
      </c>
      <c r="K204" s="186" t="s">
        <v>359</v>
      </c>
      <c r="L204" s="11"/>
      <c r="M204" s="11"/>
      <c r="N204" s="57"/>
      <c r="O204" s="57"/>
      <c r="P204" s="58"/>
    </row>
    <row r="205" spans="1:16" ht="33.75" customHeight="1" x14ac:dyDescent="0.2">
      <c r="A205" s="127" t="s">
        <v>562</v>
      </c>
      <c r="B205" s="25" t="s">
        <v>360</v>
      </c>
      <c r="C205" s="200" t="s">
        <v>608</v>
      </c>
      <c r="D205" s="7" t="s">
        <v>361</v>
      </c>
      <c r="E205" s="7" t="s">
        <v>42</v>
      </c>
      <c r="F205" s="7" t="s">
        <v>0</v>
      </c>
      <c r="G205" s="7" t="s">
        <v>0</v>
      </c>
      <c r="H205" s="7" t="s">
        <v>0</v>
      </c>
      <c r="I205" s="7" t="s">
        <v>590</v>
      </c>
      <c r="J205" s="7" t="s">
        <v>362</v>
      </c>
      <c r="K205" s="7" t="s">
        <v>44</v>
      </c>
      <c r="L205" s="24" t="s">
        <v>31</v>
      </c>
      <c r="M205" s="24" t="s">
        <v>82</v>
      </c>
      <c r="N205" s="19">
        <v>23698500</v>
      </c>
      <c r="O205" s="19">
        <v>16345700</v>
      </c>
      <c r="P205" s="35">
        <v>16337300</v>
      </c>
    </row>
    <row r="206" spans="1:16" ht="54" customHeight="1" x14ac:dyDescent="0.2">
      <c r="A206" s="128"/>
      <c r="B206" s="25"/>
      <c r="C206" s="191"/>
      <c r="D206" s="7" t="s">
        <v>0</v>
      </c>
      <c r="E206" s="7" t="s">
        <v>0</v>
      </c>
      <c r="F206" s="7" t="s">
        <v>0</v>
      </c>
      <c r="G206" s="7" t="s">
        <v>0</v>
      </c>
      <c r="H206" s="7" t="s">
        <v>0</v>
      </c>
      <c r="I206" s="7" t="s">
        <v>717</v>
      </c>
      <c r="J206" s="7" t="s">
        <v>65</v>
      </c>
      <c r="K206" s="7" t="s">
        <v>363</v>
      </c>
      <c r="L206" s="24"/>
      <c r="M206" s="24"/>
      <c r="N206" s="19"/>
      <c r="O206" s="19"/>
      <c r="P206" s="35"/>
    </row>
    <row r="207" spans="1:16" ht="63" customHeight="1" x14ac:dyDescent="0.2">
      <c r="A207" s="128"/>
      <c r="B207" s="25"/>
      <c r="C207" s="7" t="s">
        <v>0</v>
      </c>
      <c r="D207" s="7" t="s">
        <v>0</v>
      </c>
      <c r="E207" s="7" t="s">
        <v>0</v>
      </c>
      <c r="F207" s="7" t="s">
        <v>0</v>
      </c>
      <c r="G207" s="7" t="s">
        <v>0</v>
      </c>
      <c r="H207" s="7" t="s">
        <v>0</v>
      </c>
      <c r="I207" s="7" t="s">
        <v>718</v>
      </c>
      <c r="J207" s="7" t="s">
        <v>65</v>
      </c>
      <c r="K207" s="7" t="s">
        <v>364</v>
      </c>
      <c r="L207" s="24" t="s">
        <v>0</v>
      </c>
      <c r="M207" s="24" t="s">
        <v>0</v>
      </c>
      <c r="N207" s="19" t="s">
        <v>0</v>
      </c>
      <c r="O207" s="19" t="s">
        <v>0</v>
      </c>
      <c r="P207" s="35" t="s">
        <v>0</v>
      </c>
    </row>
    <row r="208" spans="1:16" ht="64.5" customHeight="1" x14ac:dyDescent="0.2">
      <c r="A208" s="128"/>
      <c r="B208" s="25"/>
      <c r="C208" s="7" t="s">
        <v>0</v>
      </c>
      <c r="D208" s="7" t="s">
        <v>0</v>
      </c>
      <c r="E208" s="7" t="s">
        <v>0</v>
      </c>
      <c r="F208" s="7" t="s">
        <v>0</v>
      </c>
      <c r="G208" s="7" t="s">
        <v>0</v>
      </c>
      <c r="H208" s="7" t="s">
        <v>0</v>
      </c>
      <c r="I208" s="7" t="s">
        <v>822</v>
      </c>
      <c r="J208" s="7" t="s">
        <v>65</v>
      </c>
      <c r="K208" s="7" t="s">
        <v>364</v>
      </c>
      <c r="L208" s="24" t="s">
        <v>0</v>
      </c>
      <c r="M208" s="24" t="s">
        <v>0</v>
      </c>
      <c r="N208" s="19" t="s">
        <v>0</v>
      </c>
      <c r="O208" s="19" t="s">
        <v>0</v>
      </c>
      <c r="P208" s="35" t="s">
        <v>0</v>
      </c>
    </row>
    <row r="209" spans="1:16" ht="144" customHeight="1" x14ac:dyDescent="0.2">
      <c r="A209" s="129"/>
      <c r="B209" s="25"/>
      <c r="C209" s="7" t="s">
        <v>0</v>
      </c>
      <c r="D209" s="7" t="s">
        <v>0</v>
      </c>
      <c r="E209" s="7" t="s">
        <v>0</v>
      </c>
      <c r="F209" s="7" t="s">
        <v>0</v>
      </c>
      <c r="G209" s="7" t="s">
        <v>0</v>
      </c>
      <c r="H209" s="7" t="s">
        <v>0</v>
      </c>
      <c r="I209" s="7" t="s">
        <v>719</v>
      </c>
      <c r="J209" s="7" t="s">
        <v>65</v>
      </c>
      <c r="K209" s="7" t="s">
        <v>365</v>
      </c>
      <c r="L209" s="24" t="s">
        <v>0</v>
      </c>
      <c r="M209" s="24" t="s">
        <v>0</v>
      </c>
      <c r="N209" s="19" t="s">
        <v>0</v>
      </c>
      <c r="O209" s="19" t="s">
        <v>0</v>
      </c>
      <c r="P209" s="35" t="s">
        <v>0</v>
      </c>
    </row>
    <row r="210" spans="1:16" ht="173.25" customHeight="1" x14ac:dyDescent="0.2">
      <c r="A210" s="130"/>
      <c r="B210" s="22"/>
      <c r="C210" s="186" t="s">
        <v>0</v>
      </c>
      <c r="D210" s="186" t="s">
        <v>0</v>
      </c>
      <c r="E210" s="186" t="s">
        <v>0</v>
      </c>
      <c r="F210" s="186" t="s">
        <v>0</v>
      </c>
      <c r="G210" s="186" t="s">
        <v>0</v>
      </c>
      <c r="H210" s="186" t="s">
        <v>0</v>
      </c>
      <c r="I210" s="186" t="s">
        <v>366</v>
      </c>
      <c r="J210" s="186" t="s">
        <v>55</v>
      </c>
      <c r="K210" s="186" t="s">
        <v>367</v>
      </c>
      <c r="L210" s="11" t="s">
        <v>0</v>
      </c>
      <c r="M210" s="11" t="s">
        <v>0</v>
      </c>
      <c r="N210" s="57" t="s">
        <v>0</v>
      </c>
      <c r="O210" s="57" t="s">
        <v>0</v>
      </c>
      <c r="P210" s="58" t="s">
        <v>0</v>
      </c>
    </row>
    <row r="211" spans="1:16" ht="36" customHeight="1" x14ac:dyDescent="0.2">
      <c r="A211" s="127" t="s">
        <v>563</v>
      </c>
      <c r="B211" s="25" t="s">
        <v>368</v>
      </c>
      <c r="C211" s="7" t="s">
        <v>712</v>
      </c>
      <c r="D211" s="7" t="s">
        <v>369</v>
      </c>
      <c r="E211" s="7" t="s">
        <v>314</v>
      </c>
      <c r="F211" s="7" t="s">
        <v>0</v>
      </c>
      <c r="G211" s="7" t="s">
        <v>0</v>
      </c>
      <c r="H211" s="7" t="s">
        <v>0</v>
      </c>
      <c r="I211" s="7" t="s">
        <v>590</v>
      </c>
      <c r="J211" s="7" t="s">
        <v>370</v>
      </c>
      <c r="K211" s="7" t="s">
        <v>44</v>
      </c>
      <c r="L211" s="24" t="s">
        <v>237</v>
      </c>
      <c r="M211" s="24" t="s">
        <v>86</v>
      </c>
      <c r="N211" s="19">
        <v>2296659.1</v>
      </c>
      <c r="O211" s="19">
        <v>2208347.23</v>
      </c>
      <c r="P211" s="35">
        <v>2135269.38</v>
      </c>
    </row>
    <row r="212" spans="1:16" ht="51.75" customHeight="1" x14ac:dyDescent="0.2">
      <c r="A212" s="128"/>
      <c r="B212" s="25"/>
      <c r="C212" s="7" t="s">
        <v>608</v>
      </c>
      <c r="D212" s="7" t="s">
        <v>371</v>
      </c>
      <c r="E212" s="7" t="s">
        <v>42</v>
      </c>
      <c r="F212" s="7" t="s">
        <v>0</v>
      </c>
      <c r="G212" s="7" t="s">
        <v>0</v>
      </c>
      <c r="H212" s="7" t="s">
        <v>0</v>
      </c>
      <c r="I212" s="7" t="s">
        <v>703</v>
      </c>
      <c r="J212" s="7" t="s">
        <v>305</v>
      </c>
      <c r="K212" s="7" t="s">
        <v>330</v>
      </c>
      <c r="L212" s="24"/>
      <c r="M212" s="24"/>
      <c r="N212" s="19"/>
      <c r="O212" s="19"/>
      <c r="P212" s="35"/>
    </row>
    <row r="213" spans="1:16" ht="51.75" customHeight="1" x14ac:dyDescent="0.2">
      <c r="A213" s="128"/>
      <c r="B213" s="25"/>
      <c r="C213" s="7" t="s">
        <v>0</v>
      </c>
      <c r="D213" s="7" t="s">
        <v>0</v>
      </c>
      <c r="E213" s="7" t="s">
        <v>0</v>
      </c>
      <c r="F213" s="7" t="s">
        <v>0</v>
      </c>
      <c r="G213" s="7" t="s">
        <v>0</v>
      </c>
      <c r="H213" s="7" t="s">
        <v>0</v>
      </c>
      <c r="I213" s="7" t="s">
        <v>686</v>
      </c>
      <c r="J213" s="7" t="s">
        <v>372</v>
      </c>
      <c r="K213" s="7" t="s">
        <v>80</v>
      </c>
      <c r="L213" s="24"/>
      <c r="M213" s="24"/>
      <c r="N213" s="19"/>
      <c r="O213" s="19"/>
      <c r="P213" s="35"/>
    </row>
    <row r="214" spans="1:16" ht="56.25" customHeight="1" x14ac:dyDescent="0.2">
      <c r="A214" s="128"/>
      <c r="B214" s="25"/>
      <c r="C214" s="7" t="s">
        <v>0</v>
      </c>
      <c r="D214" s="7" t="s">
        <v>0</v>
      </c>
      <c r="E214" s="7" t="s">
        <v>0</v>
      </c>
      <c r="F214" s="7" t="s">
        <v>0</v>
      </c>
      <c r="G214" s="7" t="s">
        <v>0</v>
      </c>
      <c r="H214" s="7" t="s">
        <v>0</v>
      </c>
      <c r="I214" s="7" t="s">
        <v>687</v>
      </c>
      <c r="J214" s="7" t="s">
        <v>323</v>
      </c>
      <c r="K214" s="7" t="s">
        <v>187</v>
      </c>
      <c r="L214" s="24"/>
      <c r="M214" s="24"/>
      <c r="N214" s="19"/>
      <c r="O214" s="19"/>
      <c r="P214" s="35"/>
    </row>
    <row r="215" spans="1:16" ht="62.25" customHeight="1" x14ac:dyDescent="0.2">
      <c r="A215" s="128"/>
      <c r="B215" s="25"/>
      <c r="C215" s="7" t="s">
        <v>0</v>
      </c>
      <c r="D215" s="7" t="s">
        <v>0</v>
      </c>
      <c r="E215" s="7" t="s">
        <v>0</v>
      </c>
      <c r="F215" s="7" t="s">
        <v>0</v>
      </c>
      <c r="G215" s="7" t="s">
        <v>0</v>
      </c>
      <c r="H215" s="7" t="s">
        <v>0</v>
      </c>
      <c r="I215" s="7" t="s">
        <v>875</v>
      </c>
      <c r="J215" s="7" t="s">
        <v>305</v>
      </c>
      <c r="K215" s="7" t="s">
        <v>187</v>
      </c>
      <c r="L215" s="24"/>
      <c r="M215" s="24"/>
      <c r="N215" s="19"/>
      <c r="O215" s="19"/>
      <c r="P215" s="35"/>
    </row>
    <row r="216" spans="1:16" ht="63" customHeight="1" x14ac:dyDescent="0.2">
      <c r="A216" s="128"/>
      <c r="B216" s="25"/>
      <c r="C216" s="7" t="s">
        <v>0</v>
      </c>
      <c r="D216" s="7" t="s">
        <v>0</v>
      </c>
      <c r="E216" s="7" t="s">
        <v>0</v>
      </c>
      <c r="F216" s="7" t="s">
        <v>0</v>
      </c>
      <c r="G216" s="7" t="s">
        <v>0</v>
      </c>
      <c r="H216" s="7" t="s">
        <v>0</v>
      </c>
      <c r="I216" s="7" t="s">
        <v>823</v>
      </c>
      <c r="J216" s="7" t="s">
        <v>327</v>
      </c>
      <c r="K216" s="7" t="s">
        <v>328</v>
      </c>
      <c r="L216" s="24"/>
      <c r="M216" s="24"/>
      <c r="N216" s="19"/>
      <c r="O216" s="19"/>
      <c r="P216" s="35"/>
    </row>
    <row r="217" spans="1:16" ht="56.25" customHeight="1" x14ac:dyDescent="0.2">
      <c r="A217" s="129"/>
      <c r="B217" s="25"/>
      <c r="C217" s="7" t="s">
        <v>0</v>
      </c>
      <c r="D217" s="7" t="s">
        <v>0</v>
      </c>
      <c r="E217" s="7" t="s">
        <v>0</v>
      </c>
      <c r="F217" s="7" t="s">
        <v>0</v>
      </c>
      <c r="G217" s="7" t="s">
        <v>0</v>
      </c>
      <c r="H217" s="7" t="s">
        <v>0</v>
      </c>
      <c r="I217" s="7" t="s">
        <v>897</v>
      </c>
      <c r="J217" s="7" t="s">
        <v>305</v>
      </c>
      <c r="K217" s="7" t="s">
        <v>306</v>
      </c>
      <c r="L217" s="24"/>
      <c r="M217" s="24"/>
      <c r="N217" s="19"/>
      <c r="O217" s="19"/>
      <c r="P217" s="35"/>
    </row>
    <row r="218" spans="1:16" ht="114" customHeight="1" x14ac:dyDescent="0.2">
      <c r="A218" s="129"/>
      <c r="B218" s="25"/>
      <c r="C218" s="7" t="s">
        <v>0</v>
      </c>
      <c r="D218" s="7" t="s">
        <v>0</v>
      </c>
      <c r="E218" s="7" t="s">
        <v>0</v>
      </c>
      <c r="F218" s="7" t="s">
        <v>0</v>
      </c>
      <c r="G218" s="7" t="s">
        <v>0</v>
      </c>
      <c r="H218" s="7" t="s">
        <v>0</v>
      </c>
      <c r="I218" s="7" t="s">
        <v>689</v>
      </c>
      <c r="J218" s="7" t="s">
        <v>317</v>
      </c>
      <c r="K218" s="7" t="s">
        <v>318</v>
      </c>
      <c r="L218" s="24"/>
      <c r="M218" s="24"/>
      <c r="N218" s="19"/>
      <c r="O218" s="19"/>
      <c r="P218" s="35"/>
    </row>
    <row r="219" spans="1:16" ht="116.25" customHeight="1" x14ac:dyDescent="0.2">
      <c r="A219" s="129"/>
      <c r="B219" s="25"/>
      <c r="C219" s="7" t="s">
        <v>0</v>
      </c>
      <c r="D219" s="7" t="s">
        <v>0</v>
      </c>
      <c r="E219" s="7" t="s">
        <v>0</v>
      </c>
      <c r="F219" s="7" t="s">
        <v>0</v>
      </c>
      <c r="G219" s="7" t="s">
        <v>0</v>
      </c>
      <c r="H219" s="7" t="s">
        <v>0</v>
      </c>
      <c r="I219" s="7" t="s">
        <v>899</v>
      </c>
      <c r="J219" s="7" t="s">
        <v>317</v>
      </c>
      <c r="K219" s="7" t="s">
        <v>318</v>
      </c>
      <c r="L219" s="24"/>
      <c r="M219" s="24"/>
      <c r="N219" s="19"/>
      <c r="O219" s="19"/>
      <c r="P219" s="35"/>
    </row>
    <row r="220" spans="1:16" ht="126" customHeight="1" x14ac:dyDescent="0.2">
      <c r="A220" s="129"/>
      <c r="B220" s="25"/>
      <c r="C220" s="7" t="s">
        <v>0</v>
      </c>
      <c r="D220" s="7" t="s">
        <v>0</v>
      </c>
      <c r="E220" s="7" t="s">
        <v>0</v>
      </c>
      <c r="F220" s="7" t="s">
        <v>0</v>
      </c>
      <c r="G220" s="7" t="s">
        <v>0</v>
      </c>
      <c r="H220" s="7" t="s">
        <v>0</v>
      </c>
      <c r="I220" s="7" t="s">
        <v>713</v>
      </c>
      <c r="J220" s="7" t="s">
        <v>317</v>
      </c>
      <c r="K220" s="7" t="s">
        <v>318</v>
      </c>
      <c r="L220" s="24"/>
      <c r="M220" s="24"/>
      <c r="N220" s="19"/>
      <c r="O220" s="19"/>
      <c r="P220" s="35"/>
    </row>
    <row r="221" spans="1:16" ht="120" x14ac:dyDescent="0.2">
      <c r="A221" s="130"/>
      <c r="B221" s="22"/>
      <c r="C221" s="186" t="s">
        <v>0</v>
      </c>
      <c r="D221" s="186" t="s">
        <v>0</v>
      </c>
      <c r="E221" s="186" t="s">
        <v>0</v>
      </c>
      <c r="F221" s="186" t="s">
        <v>0</v>
      </c>
      <c r="G221" s="186" t="s">
        <v>0</v>
      </c>
      <c r="H221" s="186" t="s">
        <v>0</v>
      </c>
      <c r="I221" s="186" t="s">
        <v>820</v>
      </c>
      <c r="J221" s="186" t="s">
        <v>317</v>
      </c>
      <c r="K221" s="186" t="s">
        <v>318</v>
      </c>
      <c r="L221" s="11"/>
      <c r="M221" s="11"/>
      <c r="N221" s="57"/>
      <c r="O221" s="57"/>
      <c r="P221" s="58"/>
    </row>
    <row r="222" spans="1:16" ht="117" customHeight="1" x14ac:dyDescent="0.2">
      <c r="A222" s="129"/>
      <c r="B222" s="25"/>
      <c r="C222" s="7" t="s">
        <v>0</v>
      </c>
      <c r="D222" s="7" t="s">
        <v>0</v>
      </c>
      <c r="E222" s="7" t="s">
        <v>0</v>
      </c>
      <c r="F222" s="7" t="s">
        <v>0</v>
      </c>
      <c r="G222" s="7" t="s">
        <v>0</v>
      </c>
      <c r="H222" s="7" t="s">
        <v>0</v>
      </c>
      <c r="I222" s="7" t="s">
        <v>697</v>
      </c>
      <c r="J222" s="7" t="s">
        <v>317</v>
      </c>
      <c r="K222" s="7" t="s">
        <v>318</v>
      </c>
      <c r="L222" s="24"/>
      <c r="M222" s="24"/>
      <c r="N222" s="19"/>
      <c r="O222" s="19"/>
      <c r="P222" s="35"/>
    </row>
    <row r="223" spans="1:16" ht="114.75" customHeight="1" x14ac:dyDescent="0.2">
      <c r="A223" s="129"/>
      <c r="B223" s="25"/>
      <c r="C223" s="7" t="s">
        <v>0</v>
      </c>
      <c r="D223" s="7" t="s">
        <v>0</v>
      </c>
      <c r="E223" s="7" t="s">
        <v>0</v>
      </c>
      <c r="F223" s="7" t="s">
        <v>0</v>
      </c>
      <c r="G223" s="7" t="s">
        <v>0</v>
      </c>
      <c r="H223" s="7" t="s">
        <v>0</v>
      </c>
      <c r="I223" s="7" t="s">
        <v>699</v>
      </c>
      <c r="J223" s="7" t="s">
        <v>317</v>
      </c>
      <c r="K223" s="7" t="s">
        <v>318</v>
      </c>
      <c r="L223" s="24"/>
      <c r="M223" s="24"/>
      <c r="N223" s="19"/>
      <c r="O223" s="19"/>
      <c r="P223" s="35"/>
    </row>
    <row r="224" spans="1:16" ht="126" customHeight="1" x14ac:dyDescent="0.2">
      <c r="A224" s="129"/>
      <c r="B224" s="25"/>
      <c r="C224" s="7" t="s">
        <v>0</v>
      </c>
      <c r="D224" s="7" t="s">
        <v>0</v>
      </c>
      <c r="E224" s="7" t="s">
        <v>0</v>
      </c>
      <c r="F224" s="7" t="s">
        <v>0</v>
      </c>
      <c r="G224" s="7" t="s">
        <v>0</v>
      </c>
      <c r="H224" s="7" t="s">
        <v>0</v>
      </c>
      <c r="I224" s="7" t="s">
        <v>691</v>
      </c>
      <c r="J224" s="7" t="s">
        <v>317</v>
      </c>
      <c r="K224" s="7" t="s">
        <v>318</v>
      </c>
      <c r="L224" s="24"/>
      <c r="M224" s="24"/>
      <c r="N224" s="19"/>
      <c r="O224" s="19"/>
      <c r="P224" s="35"/>
    </row>
    <row r="225" spans="1:16" ht="112.5" customHeight="1" x14ac:dyDescent="0.2">
      <c r="A225" s="129"/>
      <c r="B225" s="25"/>
      <c r="C225" s="7" t="s">
        <v>0</v>
      </c>
      <c r="D225" s="7" t="s">
        <v>0</v>
      </c>
      <c r="E225" s="7" t="s">
        <v>0</v>
      </c>
      <c r="F225" s="7" t="s">
        <v>0</v>
      </c>
      <c r="G225" s="7" t="s">
        <v>0</v>
      </c>
      <c r="H225" s="7" t="s">
        <v>0</v>
      </c>
      <c r="I225" s="7" t="s">
        <v>692</v>
      </c>
      <c r="J225" s="7" t="s">
        <v>317</v>
      </c>
      <c r="K225" s="7" t="s">
        <v>318</v>
      </c>
      <c r="L225" s="24"/>
      <c r="M225" s="24"/>
      <c r="N225" s="19"/>
      <c r="O225" s="19"/>
      <c r="P225" s="35"/>
    </row>
    <row r="226" spans="1:16" ht="101.25" customHeight="1" x14ac:dyDescent="0.2">
      <c r="A226" s="129"/>
      <c r="B226" s="25"/>
      <c r="C226" s="7" t="s">
        <v>0</v>
      </c>
      <c r="D226" s="7" t="s">
        <v>0</v>
      </c>
      <c r="E226" s="7" t="s">
        <v>0</v>
      </c>
      <c r="F226" s="7" t="s">
        <v>0</v>
      </c>
      <c r="G226" s="7" t="s">
        <v>0</v>
      </c>
      <c r="H226" s="7" t="s">
        <v>0</v>
      </c>
      <c r="I226" s="7" t="s">
        <v>695</v>
      </c>
      <c r="J226" s="7" t="s">
        <v>317</v>
      </c>
      <c r="K226" s="7" t="s">
        <v>167</v>
      </c>
      <c r="L226" s="24"/>
      <c r="M226" s="24"/>
      <c r="N226" s="19"/>
      <c r="O226" s="19"/>
      <c r="P226" s="35"/>
    </row>
    <row r="227" spans="1:16" ht="78" customHeight="1" x14ac:dyDescent="0.2">
      <c r="A227" s="129"/>
      <c r="B227" s="25"/>
      <c r="C227" s="7" t="s">
        <v>0</v>
      </c>
      <c r="D227" s="7" t="s">
        <v>0</v>
      </c>
      <c r="E227" s="7" t="s">
        <v>0</v>
      </c>
      <c r="F227" s="7" t="s">
        <v>0</v>
      </c>
      <c r="G227" s="7" t="s">
        <v>0</v>
      </c>
      <c r="H227" s="7" t="s">
        <v>0</v>
      </c>
      <c r="I227" s="7" t="s">
        <v>705</v>
      </c>
      <c r="J227" s="7" t="s">
        <v>333</v>
      </c>
      <c r="K227" s="7" t="s">
        <v>334</v>
      </c>
      <c r="L227" s="24"/>
      <c r="M227" s="24"/>
      <c r="N227" s="19"/>
      <c r="O227" s="19"/>
      <c r="P227" s="35"/>
    </row>
    <row r="228" spans="1:16" ht="51.75" customHeight="1" x14ac:dyDescent="0.2">
      <c r="A228" s="129"/>
      <c r="B228" s="25"/>
      <c r="C228" s="7" t="s">
        <v>0</v>
      </c>
      <c r="D228" s="7" t="s">
        <v>0</v>
      </c>
      <c r="E228" s="7" t="s">
        <v>0</v>
      </c>
      <c r="F228" s="7" t="s">
        <v>0</v>
      </c>
      <c r="G228" s="7" t="s">
        <v>0</v>
      </c>
      <c r="H228" s="7" t="s">
        <v>0</v>
      </c>
      <c r="I228" s="7" t="s">
        <v>895</v>
      </c>
      <c r="J228" s="7" t="s">
        <v>122</v>
      </c>
      <c r="K228" s="7" t="s">
        <v>153</v>
      </c>
      <c r="L228" s="24"/>
      <c r="M228" s="24"/>
      <c r="N228" s="19"/>
      <c r="O228" s="19"/>
      <c r="P228" s="35"/>
    </row>
    <row r="229" spans="1:16" ht="41.25" customHeight="1" x14ac:dyDescent="0.2">
      <c r="A229" s="130"/>
      <c r="B229" s="22"/>
      <c r="C229" s="186" t="s">
        <v>0</v>
      </c>
      <c r="D229" s="186" t="s">
        <v>0</v>
      </c>
      <c r="E229" s="186" t="s">
        <v>0</v>
      </c>
      <c r="F229" s="186" t="s">
        <v>0</v>
      </c>
      <c r="G229" s="186" t="s">
        <v>0</v>
      </c>
      <c r="H229" s="186" t="s">
        <v>0</v>
      </c>
      <c r="I229" s="186" t="s">
        <v>876</v>
      </c>
      <c r="J229" s="186" t="s">
        <v>354</v>
      </c>
      <c r="K229" s="186" t="s">
        <v>129</v>
      </c>
      <c r="L229" s="11"/>
      <c r="M229" s="11"/>
      <c r="N229" s="57"/>
      <c r="O229" s="57"/>
      <c r="P229" s="58"/>
    </row>
    <row r="230" spans="1:16" ht="221.25" customHeight="1" x14ac:dyDescent="0.2">
      <c r="A230" s="138" t="s">
        <v>805</v>
      </c>
      <c r="B230" s="13" t="s">
        <v>373</v>
      </c>
      <c r="C230" s="195" t="s">
        <v>374</v>
      </c>
      <c r="D230" s="195" t="s">
        <v>375</v>
      </c>
      <c r="E230" s="195" t="s">
        <v>376</v>
      </c>
      <c r="F230" s="195" t="s">
        <v>0</v>
      </c>
      <c r="G230" s="195" t="s">
        <v>0</v>
      </c>
      <c r="H230" s="195" t="s">
        <v>0</v>
      </c>
      <c r="I230" s="195" t="s">
        <v>889</v>
      </c>
      <c r="J230" s="195" t="s">
        <v>377</v>
      </c>
      <c r="K230" s="195" t="s">
        <v>158</v>
      </c>
      <c r="L230" s="14" t="s">
        <v>784</v>
      </c>
      <c r="M230" s="14" t="s">
        <v>785</v>
      </c>
      <c r="N230" s="63">
        <v>101946260.19</v>
      </c>
      <c r="O230" s="63">
        <v>102074760.19</v>
      </c>
      <c r="P230" s="64">
        <v>102118560.19</v>
      </c>
    </row>
    <row r="231" spans="1:16" ht="53.25" customHeight="1" x14ac:dyDescent="0.2">
      <c r="A231" s="133" t="s">
        <v>378</v>
      </c>
      <c r="B231" s="25" t="s">
        <v>379</v>
      </c>
      <c r="C231" s="7" t="s">
        <v>608</v>
      </c>
      <c r="D231" s="7" t="s">
        <v>380</v>
      </c>
      <c r="E231" s="7" t="s">
        <v>42</v>
      </c>
      <c r="F231" s="200" t="s">
        <v>877</v>
      </c>
      <c r="G231" s="7" t="s">
        <v>192</v>
      </c>
      <c r="H231" s="7" t="s">
        <v>381</v>
      </c>
      <c r="I231" s="7" t="s">
        <v>590</v>
      </c>
      <c r="J231" s="7" t="s">
        <v>382</v>
      </c>
      <c r="K231" s="7" t="s">
        <v>44</v>
      </c>
      <c r="L231" s="24" t="s">
        <v>29</v>
      </c>
      <c r="M231" s="24" t="s">
        <v>76</v>
      </c>
      <c r="N231" s="19">
        <v>62960456.200000003</v>
      </c>
      <c r="O231" s="19">
        <v>62960389.600000001</v>
      </c>
      <c r="P231" s="35">
        <v>62960434</v>
      </c>
    </row>
    <row r="232" spans="1:16" ht="78.75" customHeight="1" x14ac:dyDescent="0.2">
      <c r="A232" s="133"/>
      <c r="B232" s="25"/>
      <c r="C232" s="7" t="s">
        <v>712</v>
      </c>
      <c r="D232" s="7" t="s">
        <v>383</v>
      </c>
      <c r="E232" s="7" t="s">
        <v>314</v>
      </c>
      <c r="F232" s="191"/>
      <c r="G232" s="7" t="s">
        <v>0</v>
      </c>
      <c r="H232" s="7" t="s">
        <v>0</v>
      </c>
      <c r="I232" s="7" t="s">
        <v>900</v>
      </c>
      <c r="J232" s="7" t="s">
        <v>384</v>
      </c>
      <c r="K232" s="7" t="s">
        <v>385</v>
      </c>
      <c r="L232" s="24"/>
      <c r="M232" s="24"/>
      <c r="N232" s="19"/>
      <c r="O232" s="19"/>
      <c r="P232" s="35"/>
    </row>
    <row r="233" spans="1:16" ht="90" customHeight="1" x14ac:dyDescent="0.2">
      <c r="A233" s="134"/>
      <c r="B233" s="26"/>
      <c r="C233" s="4" t="s">
        <v>0</v>
      </c>
      <c r="D233" s="4" t="s">
        <v>0</v>
      </c>
      <c r="E233" s="4" t="s">
        <v>0</v>
      </c>
      <c r="F233" s="4" t="s">
        <v>0</v>
      </c>
      <c r="G233" s="4" t="s">
        <v>0</v>
      </c>
      <c r="H233" s="4" t="s">
        <v>0</v>
      </c>
      <c r="I233" s="4" t="s">
        <v>720</v>
      </c>
      <c r="J233" s="4" t="s">
        <v>386</v>
      </c>
      <c r="K233" s="4" t="s">
        <v>387</v>
      </c>
      <c r="L233" s="10" t="s">
        <v>0</v>
      </c>
      <c r="M233" s="10" t="s">
        <v>0</v>
      </c>
      <c r="N233" s="59" t="s">
        <v>0</v>
      </c>
      <c r="O233" s="59" t="s">
        <v>0</v>
      </c>
      <c r="P233" s="60" t="s">
        <v>0</v>
      </c>
    </row>
    <row r="234" spans="1:16" ht="225.75" customHeight="1" x14ac:dyDescent="0.2">
      <c r="A234" s="144" t="s">
        <v>893</v>
      </c>
      <c r="B234" s="3" t="s">
        <v>388</v>
      </c>
      <c r="C234" s="4" t="s">
        <v>623</v>
      </c>
      <c r="D234" s="4" t="s">
        <v>389</v>
      </c>
      <c r="E234" s="4" t="s">
        <v>144</v>
      </c>
      <c r="F234" s="4" t="s">
        <v>0</v>
      </c>
      <c r="G234" s="4" t="s">
        <v>0</v>
      </c>
      <c r="H234" s="4" t="s">
        <v>0</v>
      </c>
      <c r="I234" s="4" t="s">
        <v>170</v>
      </c>
      <c r="J234" s="4" t="s">
        <v>150</v>
      </c>
      <c r="K234" s="4" t="s">
        <v>114</v>
      </c>
      <c r="L234" s="10" t="s">
        <v>237</v>
      </c>
      <c r="M234" s="10" t="s">
        <v>82</v>
      </c>
      <c r="N234" s="36">
        <v>238380132.37</v>
      </c>
      <c r="O234" s="36">
        <v>246116059.61000001</v>
      </c>
      <c r="P234" s="37">
        <v>247468261.19</v>
      </c>
    </row>
    <row r="235" spans="1:16" ht="102" customHeight="1" x14ac:dyDescent="0.2">
      <c r="A235" s="124" t="s">
        <v>390</v>
      </c>
      <c r="B235" s="15" t="s">
        <v>391</v>
      </c>
      <c r="C235" s="201" t="s">
        <v>0</v>
      </c>
      <c r="D235" s="201" t="s">
        <v>0</v>
      </c>
      <c r="E235" s="201" t="s">
        <v>0</v>
      </c>
      <c r="F235" s="201" t="s">
        <v>0</v>
      </c>
      <c r="G235" s="201" t="s">
        <v>0</v>
      </c>
      <c r="H235" s="201" t="s">
        <v>0</v>
      </c>
      <c r="I235" s="201" t="s">
        <v>0</v>
      </c>
      <c r="J235" s="201" t="s">
        <v>0</v>
      </c>
      <c r="K235" s="201" t="s">
        <v>0</v>
      </c>
      <c r="L235" s="16" t="s">
        <v>0</v>
      </c>
      <c r="M235" s="16" t="s">
        <v>0</v>
      </c>
      <c r="N235" s="43">
        <f>SUM(N236,N246,N256)</f>
        <v>131067844.50999999</v>
      </c>
      <c r="O235" s="43">
        <f t="shared" ref="O235:P235" si="0">SUM(O236,O246,O256)</f>
        <v>111323182.11</v>
      </c>
      <c r="P235" s="44">
        <f t="shared" si="0"/>
        <v>111323137.70999999</v>
      </c>
    </row>
    <row r="236" spans="1:16" ht="65.25" customHeight="1" x14ac:dyDescent="0.2">
      <c r="A236" s="145" t="s">
        <v>892</v>
      </c>
      <c r="B236" s="17" t="s">
        <v>392</v>
      </c>
      <c r="C236" s="202" t="s">
        <v>0</v>
      </c>
      <c r="D236" s="202" t="s">
        <v>0</v>
      </c>
      <c r="E236" s="202" t="s">
        <v>0</v>
      </c>
      <c r="F236" s="202" t="s">
        <v>0</v>
      </c>
      <c r="G236" s="202" t="s">
        <v>0</v>
      </c>
      <c r="H236" s="202" t="s">
        <v>0</v>
      </c>
      <c r="I236" s="202" t="s">
        <v>0</v>
      </c>
      <c r="J236" s="202" t="s">
        <v>0</v>
      </c>
      <c r="K236" s="202" t="s">
        <v>0</v>
      </c>
      <c r="L236" s="18" t="s">
        <v>0</v>
      </c>
      <c r="M236" s="18" t="s">
        <v>0</v>
      </c>
      <c r="N236" s="38">
        <f>SUM(N237,N239,N241,N243)</f>
        <v>11621369.200000001</v>
      </c>
      <c r="O236" s="38">
        <f t="shared" ref="O236:P236" si="1">SUM(O237,O239,O241,O243)</f>
        <v>11556124.200000001</v>
      </c>
      <c r="P236" s="146">
        <f t="shared" si="1"/>
        <v>11556124.200000001</v>
      </c>
    </row>
    <row r="237" spans="1:16" ht="51" customHeight="1" x14ac:dyDescent="0.2">
      <c r="A237" s="143" t="s">
        <v>564</v>
      </c>
      <c r="B237" s="85" t="s">
        <v>393</v>
      </c>
      <c r="C237" s="90" t="s">
        <v>608</v>
      </c>
      <c r="D237" s="90" t="s">
        <v>394</v>
      </c>
      <c r="E237" s="90" t="s">
        <v>42</v>
      </c>
      <c r="F237" s="90" t="s">
        <v>880</v>
      </c>
      <c r="G237" s="90" t="s">
        <v>135</v>
      </c>
      <c r="H237" s="90" t="s">
        <v>316</v>
      </c>
      <c r="I237" s="90" t="s">
        <v>590</v>
      </c>
      <c r="J237" s="90" t="s">
        <v>395</v>
      </c>
      <c r="K237" s="90" t="s">
        <v>44</v>
      </c>
      <c r="L237" s="86" t="s">
        <v>29</v>
      </c>
      <c r="M237" s="86" t="s">
        <v>84</v>
      </c>
      <c r="N237" s="87">
        <v>1983898.8</v>
      </c>
      <c r="O237" s="87">
        <v>1983898.8</v>
      </c>
      <c r="P237" s="88">
        <v>1983898.8</v>
      </c>
    </row>
    <row r="238" spans="1:16" ht="51.75" customHeight="1" x14ac:dyDescent="0.2">
      <c r="A238" s="134"/>
      <c r="B238" s="26"/>
      <c r="C238" s="4" t="s">
        <v>721</v>
      </c>
      <c r="D238" s="4" t="s">
        <v>396</v>
      </c>
      <c r="E238" s="4" t="s">
        <v>397</v>
      </c>
      <c r="F238" s="203"/>
      <c r="G238" s="4" t="s">
        <v>0</v>
      </c>
      <c r="H238" s="4" t="s">
        <v>0</v>
      </c>
      <c r="I238" s="4" t="s">
        <v>722</v>
      </c>
      <c r="J238" s="4" t="s">
        <v>398</v>
      </c>
      <c r="K238" s="4" t="s">
        <v>399</v>
      </c>
      <c r="L238" s="10"/>
      <c r="M238" s="10"/>
      <c r="N238" s="59"/>
      <c r="O238" s="59"/>
      <c r="P238" s="60"/>
    </row>
    <row r="239" spans="1:16" ht="27.75" customHeight="1" x14ac:dyDescent="0.2">
      <c r="A239" s="136" t="s">
        <v>565</v>
      </c>
      <c r="B239" s="21" t="s">
        <v>400</v>
      </c>
      <c r="C239" s="193" t="s">
        <v>608</v>
      </c>
      <c r="D239" s="7" t="s">
        <v>401</v>
      </c>
      <c r="E239" s="7" t="s">
        <v>42</v>
      </c>
      <c r="F239" s="193" t="s">
        <v>879</v>
      </c>
      <c r="G239" s="7" t="s">
        <v>402</v>
      </c>
      <c r="H239" s="7" t="s">
        <v>403</v>
      </c>
      <c r="I239" s="7" t="s">
        <v>590</v>
      </c>
      <c r="J239" s="7" t="s">
        <v>404</v>
      </c>
      <c r="K239" s="7" t="s">
        <v>44</v>
      </c>
      <c r="L239" s="24" t="s">
        <v>84</v>
      </c>
      <c r="M239" s="24" t="s">
        <v>31</v>
      </c>
      <c r="N239" s="36">
        <v>244000</v>
      </c>
      <c r="O239" s="36">
        <v>204000</v>
      </c>
      <c r="P239" s="37">
        <v>204000</v>
      </c>
    </row>
    <row r="240" spans="1:16" ht="52.5" customHeight="1" x14ac:dyDescent="0.2">
      <c r="A240" s="134"/>
      <c r="B240" s="26"/>
      <c r="C240" s="194"/>
      <c r="D240" s="4" t="s">
        <v>0</v>
      </c>
      <c r="E240" s="4" t="s">
        <v>0</v>
      </c>
      <c r="F240" s="194"/>
      <c r="G240" s="4" t="s">
        <v>0</v>
      </c>
      <c r="H240" s="4" t="s">
        <v>0</v>
      </c>
      <c r="I240" s="4" t="s">
        <v>878</v>
      </c>
      <c r="J240" s="4" t="s">
        <v>55</v>
      </c>
      <c r="K240" s="4" t="s">
        <v>405</v>
      </c>
      <c r="L240" s="10"/>
      <c r="M240" s="10"/>
      <c r="N240" s="59"/>
      <c r="O240" s="59"/>
      <c r="P240" s="60"/>
    </row>
    <row r="241" spans="1:16" ht="27" customHeight="1" x14ac:dyDescent="0.2">
      <c r="A241" s="125" t="s">
        <v>566</v>
      </c>
      <c r="B241" s="21" t="s">
        <v>406</v>
      </c>
      <c r="C241" s="193" t="s">
        <v>608</v>
      </c>
      <c r="D241" s="7" t="s">
        <v>407</v>
      </c>
      <c r="E241" s="7" t="s">
        <v>42</v>
      </c>
      <c r="F241" s="7" t="s">
        <v>0</v>
      </c>
      <c r="G241" s="7" t="s">
        <v>0</v>
      </c>
      <c r="H241" s="7" t="s">
        <v>0</v>
      </c>
      <c r="I241" s="7" t="s">
        <v>590</v>
      </c>
      <c r="J241" s="7" t="s">
        <v>408</v>
      </c>
      <c r="K241" s="7" t="s">
        <v>44</v>
      </c>
      <c r="L241" s="24" t="s">
        <v>76</v>
      </c>
      <c r="M241" s="24" t="s">
        <v>32</v>
      </c>
      <c r="N241" s="36">
        <v>9239670</v>
      </c>
      <c r="O241" s="36">
        <v>9214425</v>
      </c>
      <c r="P241" s="37">
        <v>9214425</v>
      </c>
    </row>
    <row r="242" spans="1:16" ht="63" customHeight="1" x14ac:dyDescent="0.2">
      <c r="A242" s="141"/>
      <c r="B242" s="26"/>
      <c r="C242" s="194"/>
      <c r="D242" s="4" t="s">
        <v>0</v>
      </c>
      <c r="E242" s="4" t="s">
        <v>0</v>
      </c>
      <c r="F242" s="4" t="s">
        <v>0</v>
      </c>
      <c r="G242" s="4" t="s">
        <v>0</v>
      </c>
      <c r="H242" s="4" t="s">
        <v>0</v>
      </c>
      <c r="I242" s="4" t="s">
        <v>824</v>
      </c>
      <c r="J242" s="4" t="s">
        <v>65</v>
      </c>
      <c r="K242" s="4" t="s">
        <v>409</v>
      </c>
      <c r="L242" s="10" t="s">
        <v>0</v>
      </c>
      <c r="M242" s="10" t="s">
        <v>0</v>
      </c>
      <c r="N242" s="59" t="s">
        <v>0</v>
      </c>
      <c r="O242" s="59" t="s">
        <v>0</v>
      </c>
      <c r="P242" s="60" t="s">
        <v>0</v>
      </c>
    </row>
    <row r="243" spans="1:16" ht="49.5" customHeight="1" x14ac:dyDescent="0.2">
      <c r="A243" s="125" t="s">
        <v>567</v>
      </c>
      <c r="B243" s="21" t="s">
        <v>410</v>
      </c>
      <c r="C243" s="7" t="s">
        <v>608</v>
      </c>
      <c r="D243" s="7" t="s">
        <v>411</v>
      </c>
      <c r="E243" s="7" t="s">
        <v>42</v>
      </c>
      <c r="F243" s="7" t="s">
        <v>881</v>
      </c>
      <c r="G243" s="7" t="s">
        <v>412</v>
      </c>
      <c r="H243" s="7" t="s">
        <v>413</v>
      </c>
      <c r="I243" s="7" t="s">
        <v>590</v>
      </c>
      <c r="J243" s="7" t="s">
        <v>414</v>
      </c>
      <c r="K243" s="7" t="s">
        <v>44</v>
      </c>
      <c r="L243" s="24" t="s">
        <v>76</v>
      </c>
      <c r="M243" s="24" t="s">
        <v>32</v>
      </c>
      <c r="N243" s="36">
        <v>153800.4</v>
      </c>
      <c r="O243" s="36">
        <v>153800.4</v>
      </c>
      <c r="P243" s="37">
        <v>153800.4</v>
      </c>
    </row>
    <row r="244" spans="1:16" ht="53.25" customHeight="1" x14ac:dyDescent="0.2">
      <c r="A244" s="128"/>
      <c r="B244" s="25"/>
      <c r="C244" s="7" t="s">
        <v>723</v>
      </c>
      <c r="D244" s="7" t="s">
        <v>183</v>
      </c>
      <c r="E244" s="7" t="s">
        <v>415</v>
      </c>
      <c r="F244" s="7" t="s">
        <v>0</v>
      </c>
      <c r="G244" s="7" t="s">
        <v>0</v>
      </c>
      <c r="H244" s="7" t="s">
        <v>0</v>
      </c>
      <c r="I244" s="191" t="s">
        <v>882</v>
      </c>
      <c r="J244" s="7" t="s">
        <v>55</v>
      </c>
      <c r="K244" s="7" t="s">
        <v>416</v>
      </c>
      <c r="L244" s="24" t="s">
        <v>0</v>
      </c>
      <c r="M244" s="24" t="s">
        <v>0</v>
      </c>
      <c r="N244" s="19"/>
      <c r="O244" s="19"/>
      <c r="P244" s="35"/>
    </row>
    <row r="245" spans="1:16" ht="51.75" customHeight="1" x14ac:dyDescent="0.2">
      <c r="A245" s="134"/>
      <c r="B245" s="26"/>
      <c r="C245" s="4" t="s">
        <v>724</v>
      </c>
      <c r="D245" s="4" t="s">
        <v>126</v>
      </c>
      <c r="E245" s="4" t="s">
        <v>417</v>
      </c>
      <c r="F245" s="4" t="s">
        <v>0</v>
      </c>
      <c r="G245" s="4" t="s">
        <v>0</v>
      </c>
      <c r="H245" s="4" t="s">
        <v>0</v>
      </c>
      <c r="I245" s="194"/>
      <c r="J245" s="4" t="s">
        <v>0</v>
      </c>
      <c r="K245" s="4" t="s">
        <v>0</v>
      </c>
      <c r="L245" s="10" t="s">
        <v>0</v>
      </c>
      <c r="M245" s="10" t="s">
        <v>0</v>
      </c>
      <c r="N245" s="59" t="s">
        <v>0</v>
      </c>
      <c r="O245" s="59" t="s">
        <v>0</v>
      </c>
      <c r="P245" s="60" t="s">
        <v>0</v>
      </c>
    </row>
    <row r="246" spans="1:16" ht="89.25" customHeight="1" x14ac:dyDescent="0.2">
      <c r="A246" s="147" t="s">
        <v>568</v>
      </c>
      <c r="B246" s="77" t="s">
        <v>418</v>
      </c>
      <c r="C246" s="204" t="s">
        <v>0</v>
      </c>
      <c r="D246" s="204" t="s">
        <v>0</v>
      </c>
      <c r="E246" s="204" t="s">
        <v>0</v>
      </c>
      <c r="F246" s="204" t="s">
        <v>0</v>
      </c>
      <c r="G246" s="204" t="s">
        <v>0</v>
      </c>
      <c r="H246" s="204" t="s">
        <v>0</v>
      </c>
      <c r="I246" s="204" t="s">
        <v>0</v>
      </c>
      <c r="J246" s="204" t="s">
        <v>0</v>
      </c>
      <c r="K246" s="204" t="s">
        <v>0</v>
      </c>
      <c r="L246" s="78" t="s">
        <v>0</v>
      </c>
      <c r="M246" s="78" t="s">
        <v>0</v>
      </c>
      <c r="N246" s="79">
        <f>N247+N254</f>
        <v>109700780.66</v>
      </c>
      <c r="O246" s="79">
        <f>O247+O254</f>
        <v>90592296.659999996</v>
      </c>
      <c r="P246" s="148">
        <f>P247+P254</f>
        <v>90592296.659999996</v>
      </c>
    </row>
    <row r="247" spans="1:16" ht="51" customHeight="1" x14ac:dyDescent="0.2">
      <c r="A247" s="127" t="s">
        <v>569</v>
      </c>
      <c r="B247" s="25" t="s">
        <v>419</v>
      </c>
      <c r="C247" s="7" t="s">
        <v>608</v>
      </c>
      <c r="D247" s="7" t="s">
        <v>420</v>
      </c>
      <c r="E247" s="7" t="s">
        <v>42</v>
      </c>
      <c r="F247" s="7" t="s">
        <v>644</v>
      </c>
      <c r="G247" s="7" t="s">
        <v>181</v>
      </c>
      <c r="H247" s="7" t="s">
        <v>80</v>
      </c>
      <c r="I247" s="7" t="s">
        <v>590</v>
      </c>
      <c r="J247" s="7" t="s">
        <v>421</v>
      </c>
      <c r="K247" s="7" t="s">
        <v>44</v>
      </c>
      <c r="L247" s="24" t="s">
        <v>786</v>
      </c>
      <c r="M247" s="24" t="s">
        <v>787</v>
      </c>
      <c r="N247" s="19">
        <f>100144352.66+1274028</f>
        <v>101418380.66</v>
      </c>
      <c r="O247" s="19">
        <f>83533000.66+1334696</f>
        <v>84867696.659999996</v>
      </c>
      <c r="P247" s="35">
        <f>83472332.66+1395364</f>
        <v>84867696.659999996</v>
      </c>
    </row>
    <row r="248" spans="1:16" ht="88.5" customHeight="1" x14ac:dyDescent="0.2">
      <c r="A248" s="128"/>
      <c r="B248" s="25"/>
      <c r="C248" s="7" t="s">
        <v>638</v>
      </c>
      <c r="D248" s="7" t="s">
        <v>183</v>
      </c>
      <c r="E248" s="7" t="s">
        <v>162</v>
      </c>
      <c r="F248" s="7" t="s">
        <v>645</v>
      </c>
      <c r="G248" s="7" t="s">
        <v>65</v>
      </c>
      <c r="H248" s="7" t="s">
        <v>184</v>
      </c>
      <c r="I248" s="7" t="s">
        <v>883</v>
      </c>
      <c r="J248" s="7" t="s">
        <v>422</v>
      </c>
      <c r="K248" s="7" t="s">
        <v>423</v>
      </c>
      <c r="L248" s="24"/>
      <c r="M248" s="24"/>
      <c r="N248" s="19"/>
      <c r="O248" s="19"/>
      <c r="P248" s="35"/>
    </row>
    <row r="249" spans="1:16" ht="113.25" customHeight="1" x14ac:dyDescent="0.2">
      <c r="A249" s="128"/>
      <c r="B249" s="25"/>
      <c r="C249" s="7" t="s">
        <v>628</v>
      </c>
      <c r="D249" s="7" t="s">
        <v>424</v>
      </c>
      <c r="E249" s="7" t="s">
        <v>92</v>
      </c>
      <c r="F249" s="7" t="s">
        <v>0</v>
      </c>
      <c r="G249" s="7" t="s">
        <v>0</v>
      </c>
      <c r="H249" s="7" t="s">
        <v>0</v>
      </c>
      <c r="I249" s="7" t="s">
        <v>828</v>
      </c>
      <c r="J249" s="7" t="s">
        <v>150</v>
      </c>
      <c r="K249" s="7" t="s">
        <v>425</v>
      </c>
      <c r="L249" s="24"/>
      <c r="M249" s="24"/>
      <c r="N249" s="19"/>
      <c r="O249" s="19"/>
      <c r="P249" s="35"/>
    </row>
    <row r="250" spans="1:16" ht="66" customHeight="1" x14ac:dyDescent="0.2">
      <c r="A250" s="128"/>
      <c r="B250" s="25"/>
      <c r="C250" s="7" t="s">
        <v>0</v>
      </c>
      <c r="D250" s="7" t="s">
        <v>0</v>
      </c>
      <c r="E250" s="7" t="s">
        <v>0</v>
      </c>
      <c r="F250" s="7" t="s">
        <v>0</v>
      </c>
      <c r="G250" s="7" t="s">
        <v>0</v>
      </c>
      <c r="H250" s="7" t="s">
        <v>0</v>
      </c>
      <c r="I250" s="7" t="s">
        <v>725</v>
      </c>
      <c r="J250" s="7" t="s">
        <v>150</v>
      </c>
      <c r="K250" s="7" t="s">
        <v>353</v>
      </c>
      <c r="L250" s="24"/>
      <c r="M250" s="24"/>
      <c r="N250" s="19"/>
      <c r="O250" s="19"/>
      <c r="P250" s="35"/>
    </row>
    <row r="251" spans="1:16" ht="91.5" customHeight="1" x14ac:dyDescent="0.2">
      <c r="A251" s="130"/>
      <c r="B251" s="22"/>
      <c r="C251" s="186" t="s">
        <v>0</v>
      </c>
      <c r="D251" s="186" t="s">
        <v>0</v>
      </c>
      <c r="E251" s="186" t="s">
        <v>0</v>
      </c>
      <c r="F251" s="186" t="s">
        <v>0</v>
      </c>
      <c r="G251" s="186" t="s">
        <v>0</v>
      </c>
      <c r="H251" s="186" t="s">
        <v>0</v>
      </c>
      <c r="I251" s="186" t="s">
        <v>827</v>
      </c>
      <c r="J251" s="186" t="s">
        <v>55</v>
      </c>
      <c r="K251" s="186" t="s">
        <v>199</v>
      </c>
      <c r="L251" s="11"/>
      <c r="M251" s="11"/>
      <c r="N251" s="57"/>
      <c r="O251" s="57"/>
      <c r="P251" s="58"/>
    </row>
    <row r="252" spans="1:16" ht="63.75" customHeight="1" x14ac:dyDescent="0.2">
      <c r="A252" s="129"/>
      <c r="B252" s="25"/>
      <c r="C252" s="7" t="s">
        <v>0</v>
      </c>
      <c r="D252" s="7" t="s">
        <v>0</v>
      </c>
      <c r="E252" s="7" t="s">
        <v>0</v>
      </c>
      <c r="F252" s="7" t="s">
        <v>0</v>
      </c>
      <c r="G252" s="7" t="s">
        <v>0</v>
      </c>
      <c r="H252" s="7" t="s">
        <v>0</v>
      </c>
      <c r="I252" s="7" t="s">
        <v>726</v>
      </c>
      <c r="J252" s="7" t="s">
        <v>55</v>
      </c>
      <c r="K252" s="7" t="s">
        <v>426</v>
      </c>
      <c r="L252" s="24"/>
      <c r="M252" s="24"/>
      <c r="N252" s="19"/>
      <c r="O252" s="19"/>
      <c r="P252" s="35"/>
    </row>
    <row r="253" spans="1:16" ht="54" customHeight="1" x14ac:dyDescent="0.2">
      <c r="A253" s="142"/>
      <c r="B253" s="26"/>
      <c r="C253" s="4" t="s">
        <v>0</v>
      </c>
      <c r="D253" s="4" t="s">
        <v>0</v>
      </c>
      <c r="E253" s="4" t="s">
        <v>0</v>
      </c>
      <c r="F253" s="4" t="s">
        <v>0</v>
      </c>
      <c r="G253" s="4" t="s">
        <v>0</v>
      </c>
      <c r="H253" s="4" t="s">
        <v>0</v>
      </c>
      <c r="I253" s="4" t="s">
        <v>825</v>
      </c>
      <c r="J253" s="4" t="s">
        <v>55</v>
      </c>
      <c r="K253" s="4" t="s">
        <v>182</v>
      </c>
      <c r="L253" s="10"/>
      <c r="M253" s="10"/>
      <c r="N253" s="59"/>
      <c r="O253" s="59"/>
      <c r="P253" s="60"/>
    </row>
    <row r="254" spans="1:16" ht="33" customHeight="1" x14ac:dyDescent="0.2">
      <c r="A254" s="136" t="s">
        <v>570</v>
      </c>
      <c r="B254" s="21" t="s">
        <v>427</v>
      </c>
      <c r="C254" s="193" t="s">
        <v>608</v>
      </c>
      <c r="D254" s="7" t="s">
        <v>420</v>
      </c>
      <c r="E254" s="7" t="s">
        <v>42</v>
      </c>
      <c r="F254" s="7" t="s">
        <v>0</v>
      </c>
      <c r="G254" s="7" t="s">
        <v>0</v>
      </c>
      <c r="H254" s="7" t="s">
        <v>0</v>
      </c>
      <c r="I254" s="7" t="s">
        <v>590</v>
      </c>
      <c r="J254" s="7" t="s">
        <v>428</v>
      </c>
      <c r="K254" s="7" t="s">
        <v>44</v>
      </c>
      <c r="L254" s="24" t="s">
        <v>29</v>
      </c>
      <c r="M254" s="24" t="s">
        <v>235</v>
      </c>
      <c r="N254" s="36">
        <v>8282400</v>
      </c>
      <c r="O254" s="36">
        <v>5724600</v>
      </c>
      <c r="P254" s="37">
        <v>5724600</v>
      </c>
    </row>
    <row r="255" spans="1:16" ht="111.75" customHeight="1" x14ac:dyDescent="0.2">
      <c r="A255" s="134"/>
      <c r="B255" s="26"/>
      <c r="C255" s="194"/>
      <c r="D255" s="4" t="s">
        <v>0</v>
      </c>
      <c r="E255" s="4" t="s">
        <v>0</v>
      </c>
      <c r="F255" s="4" t="s">
        <v>0</v>
      </c>
      <c r="G255" s="4" t="s">
        <v>0</v>
      </c>
      <c r="H255" s="4" t="s">
        <v>0</v>
      </c>
      <c r="I255" s="4" t="s">
        <v>826</v>
      </c>
      <c r="J255" s="4" t="s">
        <v>150</v>
      </c>
      <c r="K255" s="4" t="s">
        <v>168</v>
      </c>
      <c r="L255" s="10"/>
      <c r="M255" s="10"/>
      <c r="N255" s="59"/>
      <c r="O255" s="59"/>
      <c r="P255" s="60"/>
    </row>
    <row r="256" spans="1:16" ht="90" customHeight="1" x14ac:dyDescent="0.2">
      <c r="A256" s="145" t="s">
        <v>571</v>
      </c>
      <c r="B256" s="17" t="s">
        <v>429</v>
      </c>
      <c r="C256" s="202" t="s">
        <v>0</v>
      </c>
      <c r="D256" s="202" t="s">
        <v>0</v>
      </c>
      <c r="E256" s="202" t="s">
        <v>0</v>
      </c>
      <c r="F256" s="202" t="s">
        <v>0</v>
      </c>
      <c r="G256" s="202" t="s">
        <v>0</v>
      </c>
      <c r="H256" s="202" t="s">
        <v>0</v>
      </c>
      <c r="I256" s="202" t="s">
        <v>0</v>
      </c>
      <c r="J256" s="202" t="s">
        <v>0</v>
      </c>
      <c r="K256" s="202" t="s">
        <v>0</v>
      </c>
      <c r="L256" s="18" t="s">
        <v>0</v>
      </c>
      <c r="M256" s="18" t="s">
        <v>0</v>
      </c>
      <c r="N256" s="38">
        <f>SUM(N257,N260,N262)</f>
        <v>9745694.6499999985</v>
      </c>
      <c r="O256" s="38">
        <f t="shared" ref="O256:P256" si="2">SUM(O257,O260,O262)</f>
        <v>9174761.25</v>
      </c>
      <c r="P256" s="146">
        <f t="shared" si="2"/>
        <v>9174716.8499999996</v>
      </c>
    </row>
    <row r="257" spans="1:16" ht="25.5" customHeight="1" x14ac:dyDescent="0.2">
      <c r="A257" s="136" t="s">
        <v>572</v>
      </c>
      <c r="B257" s="21" t="s">
        <v>430</v>
      </c>
      <c r="C257" s="193" t="s">
        <v>608</v>
      </c>
      <c r="D257" s="7" t="s">
        <v>431</v>
      </c>
      <c r="E257" s="7" t="s">
        <v>42</v>
      </c>
      <c r="F257" s="193" t="s">
        <v>672</v>
      </c>
      <c r="G257" s="7" t="s">
        <v>285</v>
      </c>
      <c r="H257" s="7" t="s">
        <v>118</v>
      </c>
      <c r="I257" s="7" t="s">
        <v>590</v>
      </c>
      <c r="J257" s="7" t="s">
        <v>432</v>
      </c>
      <c r="K257" s="7" t="s">
        <v>44</v>
      </c>
      <c r="L257" s="24" t="s">
        <v>29</v>
      </c>
      <c r="M257" s="24" t="s">
        <v>84</v>
      </c>
      <c r="N257" s="36">
        <v>7000000</v>
      </c>
      <c r="O257" s="36">
        <v>7000000</v>
      </c>
      <c r="P257" s="37">
        <v>7000000</v>
      </c>
    </row>
    <row r="258" spans="1:16" ht="42.75" customHeight="1" x14ac:dyDescent="0.2">
      <c r="A258" s="133"/>
      <c r="B258" s="25"/>
      <c r="C258" s="191"/>
      <c r="D258" s="7" t="s">
        <v>0</v>
      </c>
      <c r="E258" s="7" t="s">
        <v>0</v>
      </c>
      <c r="F258" s="191"/>
      <c r="G258" s="7" t="s">
        <v>0</v>
      </c>
      <c r="H258" s="7" t="s">
        <v>0</v>
      </c>
      <c r="I258" s="7" t="s">
        <v>670</v>
      </c>
      <c r="J258" s="7" t="s">
        <v>55</v>
      </c>
      <c r="K258" s="7" t="s">
        <v>287</v>
      </c>
      <c r="L258" s="24" t="s">
        <v>0</v>
      </c>
      <c r="M258" s="24" t="s">
        <v>0</v>
      </c>
      <c r="N258" s="19" t="s">
        <v>0</v>
      </c>
      <c r="O258" s="19" t="s">
        <v>0</v>
      </c>
      <c r="P258" s="35" t="s">
        <v>0</v>
      </c>
    </row>
    <row r="259" spans="1:16" ht="54.75" customHeight="1" x14ac:dyDescent="0.2">
      <c r="A259" s="134"/>
      <c r="B259" s="26"/>
      <c r="C259" s="4" t="s">
        <v>0</v>
      </c>
      <c r="D259" s="4" t="s">
        <v>0</v>
      </c>
      <c r="E259" s="4" t="s">
        <v>0</v>
      </c>
      <c r="F259" s="4" t="s">
        <v>0</v>
      </c>
      <c r="G259" s="4" t="s">
        <v>0</v>
      </c>
      <c r="H259" s="4" t="s">
        <v>0</v>
      </c>
      <c r="I259" s="4" t="s">
        <v>829</v>
      </c>
      <c r="J259" s="4" t="s">
        <v>433</v>
      </c>
      <c r="K259" s="4" t="s">
        <v>153</v>
      </c>
      <c r="L259" s="10" t="s">
        <v>0</v>
      </c>
      <c r="M259" s="10" t="s">
        <v>0</v>
      </c>
      <c r="N259" s="59" t="s">
        <v>0</v>
      </c>
      <c r="O259" s="59" t="s">
        <v>0</v>
      </c>
      <c r="P259" s="60" t="s">
        <v>0</v>
      </c>
    </row>
    <row r="260" spans="1:16" ht="51" customHeight="1" x14ac:dyDescent="0.2">
      <c r="A260" s="135" t="s">
        <v>573</v>
      </c>
      <c r="B260" s="21" t="s">
        <v>434</v>
      </c>
      <c r="C260" s="89" t="s">
        <v>727</v>
      </c>
      <c r="D260" s="89" t="s">
        <v>431</v>
      </c>
      <c r="E260" s="89" t="s">
        <v>42</v>
      </c>
      <c r="F260" s="89" t="s">
        <v>0</v>
      </c>
      <c r="G260" s="89" t="s">
        <v>0</v>
      </c>
      <c r="H260" s="89" t="s">
        <v>0</v>
      </c>
      <c r="I260" s="89" t="s">
        <v>590</v>
      </c>
      <c r="J260" s="89" t="s">
        <v>432</v>
      </c>
      <c r="K260" s="89" t="s">
        <v>44</v>
      </c>
      <c r="L260" s="23" t="s">
        <v>29</v>
      </c>
      <c r="M260" s="23" t="s">
        <v>235</v>
      </c>
      <c r="N260" s="36">
        <v>441646.31</v>
      </c>
      <c r="O260" s="36">
        <v>441646.31</v>
      </c>
      <c r="P260" s="37">
        <v>441646.31</v>
      </c>
    </row>
    <row r="261" spans="1:16" ht="51.75" customHeight="1" x14ac:dyDescent="0.2">
      <c r="A261" s="96"/>
      <c r="B261" s="22"/>
      <c r="C261" s="186" t="s">
        <v>728</v>
      </c>
      <c r="D261" s="186" t="s">
        <v>435</v>
      </c>
      <c r="E261" s="186" t="s">
        <v>436</v>
      </c>
      <c r="F261" s="186" t="s">
        <v>0</v>
      </c>
      <c r="G261" s="186" t="s">
        <v>0</v>
      </c>
      <c r="H261" s="186" t="s">
        <v>0</v>
      </c>
      <c r="I261" s="186" t="s">
        <v>830</v>
      </c>
      <c r="J261" s="186" t="s">
        <v>55</v>
      </c>
      <c r="K261" s="186" t="s">
        <v>168</v>
      </c>
      <c r="L261" s="11"/>
      <c r="M261" s="11"/>
      <c r="N261" s="57"/>
      <c r="O261" s="57"/>
      <c r="P261" s="58"/>
    </row>
    <row r="262" spans="1:16" ht="27" customHeight="1" x14ac:dyDescent="0.2">
      <c r="A262" s="127" t="s">
        <v>574</v>
      </c>
      <c r="B262" s="25" t="s">
        <v>437</v>
      </c>
      <c r="C262" s="191" t="s">
        <v>529</v>
      </c>
      <c r="D262" s="7" t="s">
        <v>431</v>
      </c>
      <c r="E262" s="7" t="s">
        <v>42</v>
      </c>
      <c r="F262" s="7" t="s">
        <v>0</v>
      </c>
      <c r="G262" s="7" t="s">
        <v>0</v>
      </c>
      <c r="H262" s="7" t="s">
        <v>0</v>
      </c>
      <c r="I262" s="7" t="s">
        <v>590</v>
      </c>
      <c r="J262" s="7" t="s">
        <v>432</v>
      </c>
      <c r="K262" s="7" t="s">
        <v>44</v>
      </c>
      <c r="L262" s="24" t="s">
        <v>29</v>
      </c>
      <c r="M262" s="24" t="s">
        <v>236</v>
      </c>
      <c r="N262" s="19">
        <v>2304048.34</v>
      </c>
      <c r="O262" s="19">
        <v>1733114.94</v>
      </c>
      <c r="P262" s="35">
        <v>1733070.54</v>
      </c>
    </row>
    <row r="263" spans="1:16" ht="41.25" customHeight="1" x14ac:dyDescent="0.2">
      <c r="A263" s="128"/>
      <c r="B263" s="25"/>
      <c r="C263" s="191"/>
      <c r="D263" s="7" t="s">
        <v>0</v>
      </c>
      <c r="E263" s="7" t="s">
        <v>0</v>
      </c>
      <c r="F263" s="7" t="s">
        <v>0</v>
      </c>
      <c r="G263" s="7" t="s">
        <v>0</v>
      </c>
      <c r="H263" s="7" t="s">
        <v>0</v>
      </c>
      <c r="I263" s="7" t="s">
        <v>884</v>
      </c>
      <c r="J263" s="7" t="s">
        <v>150</v>
      </c>
      <c r="K263" s="7" t="s">
        <v>274</v>
      </c>
      <c r="L263" s="24" t="s">
        <v>0</v>
      </c>
      <c r="M263" s="24" t="s">
        <v>0</v>
      </c>
      <c r="N263" s="19" t="s">
        <v>0</v>
      </c>
      <c r="O263" s="19" t="s">
        <v>0</v>
      </c>
      <c r="P263" s="35" t="s">
        <v>0</v>
      </c>
    </row>
    <row r="264" spans="1:16" ht="30.75" customHeight="1" x14ac:dyDescent="0.2">
      <c r="A264" s="128"/>
      <c r="B264" s="25"/>
      <c r="C264" s="7" t="s">
        <v>0</v>
      </c>
      <c r="D264" s="7" t="s">
        <v>0</v>
      </c>
      <c r="E264" s="7" t="s">
        <v>0</v>
      </c>
      <c r="F264" s="7" t="s">
        <v>0</v>
      </c>
      <c r="G264" s="7" t="s">
        <v>0</v>
      </c>
      <c r="H264" s="7" t="s">
        <v>0</v>
      </c>
      <c r="I264" s="7" t="s">
        <v>831</v>
      </c>
      <c r="J264" s="7" t="s">
        <v>55</v>
      </c>
      <c r="K264" s="7" t="s">
        <v>438</v>
      </c>
      <c r="L264" s="24" t="s">
        <v>0</v>
      </c>
      <c r="M264" s="24" t="s">
        <v>0</v>
      </c>
      <c r="N264" s="19" t="s">
        <v>0</v>
      </c>
      <c r="O264" s="19" t="s">
        <v>0</v>
      </c>
      <c r="P264" s="35" t="s">
        <v>0</v>
      </c>
    </row>
    <row r="265" spans="1:16" ht="36" x14ac:dyDescent="0.2">
      <c r="A265" s="129"/>
      <c r="B265" s="25"/>
      <c r="C265" s="7" t="s">
        <v>0</v>
      </c>
      <c r="D265" s="7" t="s">
        <v>0</v>
      </c>
      <c r="E265" s="7" t="s">
        <v>0</v>
      </c>
      <c r="F265" s="7" t="s">
        <v>0</v>
      </c>
      <c r="G265" s="7" t="s">
        <v>0</v>
      </c>
      <c r="H265" s="7" t="s">
        <v>0</v>
      </c>
      <c r="I265" s="7" t="s">
        <v>832</v>
      </c>
      <c r="J265" s="7" t="s">
        <v>55</v>
      </c>
      <c r="K265" s="7" t="s">
        <v>438</v>
      </c>
      <c r="L265" s="24" t="s">
        <v>0</v>
      </c>
      <c r="M265" s="24" t="s">
        <v>0</v>
      </c>
      <c r="N265" s="19" t="s">
        <v>0</v>
      </c>
      <c r="O265" s="19" t="s">
        <v>0</v>
      </c>
      <c r="P265" s="35" t="s">
        <v>0</v>
      </c>
    </row>
    <row r="266" spans="1:16" ht="36" x14ac:dyDescent="0.2">
      <c r="A266" s="129"/>
      <c r="B266" s="25"/>
      <c r="C266" s="7" t="s">
        <v>0</v>
      </c>
      <c r="D266" s="7" t="s">
        <v>0</v>
      </c>
      <c r="E266" s="7" t="s">
        <v>0</v>
      </c>
      <c r="F266" s="7" t="s">
        <v>0</v>
      </c>
      <c r="G266" s="7" t="s">
        <v>0</v>
      </c>
      <c r="H266" s="7" t="s">
        <v>0</v>
      </c>
      <c r="I266" s="7" t="s">
        <v>833</v>
      </c>
      <c r="J266" s="7" t="s">
        <v>55</v>
      </c>
      <c r="K266" s="7" t="s">
        <v>438</v>
      </c>
      <c r="L266" s="24" t="s">
        <v>0</v>
      </c>
      <c r="M266" s="24" t="s">
        <v>0</v>
      </c>
      <c r="N266" s="19" t="s">
        <v>0</v>
      </c>
      <c r="O266" s="19" t="s">
        <v>0</v>
      </c>
      <c r="P266" s="35" t="s">
        <v>0</v>
      </c>
    </row>
    <row r="267" spans="1:16" ht="66" customHeight="1" x14ac:dyDescent="0.2">
      <c r="A267" s="130"/>
      <c r="B267" s="22"/>
      <c r="C267" s="186" t="s">
        <v>0</v>
      </c>
      <c r="D267" s="186" t="s">
        <v>0</v>
      </c>
      <c r="E267" s="186" t="s">
        <v>0</v>
      </c>
      <c r="F267" s="186" t="s">
        <v>0</v>
      </c>
      <c r="G267" s="186" t="s">
        <v>0</v>
      </c>
      <c r="H267" s="186" t="s">
        <v>0</v>
      </c>
      <c r="I267" s="186" t="s">
        <v>834</v>
      </c>
      <c r="J267" s="186" t="s">
        <v>439</v>
      </c>
      <c r="K267" s="186" t="s">
        <v>98</v>
      </c>
      <c r="L267" s="11" t="s">
        <v>0</v>
      </c>
      <c r="M267" s="11" t="s">
        <v>0</v>
      </c>
      <c r="N267" s="57" t="s">
        <v>0</v>
      </c>
      <c r="O267" s="57" t="s">
        <v>0</v>
      </c>
      <c r="P267" s="58" t="s">
        <v>0</v>
      </c>
    </row>
    <row r="268" spans="1:16" ht="123.75" customHeight="1" x14ac:dyDescent="0.2">
      <c r="A268" s="149" t="s">
        <v>440</v>
      </c>
      <c r="B268" s="91" t="s">
        <v>441</v>
      </c>
      <c r="C268" s="70" t="s">
        <v>0</v>
      </c>
      <c r="D268" s="70" t="s">
        <v>0</v>
      </c>
      <c r="E268" s="70" t="s">
        <v>0</v>
      </c>
      <c r="F268" s="70" t="s">
        <v>0</v>
      </c>
      <c r="G268" s="70" t="s">
        <v>0</v>
      </c>
      <c r="H268" s="70" t="s">
        <v>0</v>
      </c>
      <c r="I268" s="70" t="s">
        <v>0</v>
      </c>
      <c r="J268" s="70" t="s">
        <v>0</v>
      </c>
      <c r="K268" s="70" t="s">
        <v>0</v>
      </c>
      <c r="L268" s="92" t="s">
        <v>0</v>
      </c>
      <c r="M268" s="92" t="s">
        <v>0</v>
      </c>
      <c r="N268" s="93">
        <f>SUM(N269,N272)</f>
        <v>715414137.59000003</v>
      </c>
      <c r="O268" s="93">
        <f t="shared" ref="O268:P268" si="3">SUM(O269,O272)</f>
        <v>567386466.54999995</v>
      </c>
      <c r="P268" s="150">
        <f t="shared" si="3"/>
        <v>569694179.60000002</v>
      </c>
    </row>
    <row r="269" spans="1:16" ht="28.5" customHeight="1" x14ac:dyDescent="0.2">
      <c r="A269" s="145" t="s">
        <v>575</v>
      </c>
      <c r="B269" s="17" t="s">
        <v>442</v>
      </c>
      <c r="C269" s="202" t="s">
        <v>0</v>
      </c>
      <c r="D269" s="202" t="s">
        <v>0</v>
      </c>
      <c r="E269" s="202" t="s">
        <v>0</v>
      </c>
      <c r="F269" s="202" t="s">
        <v>0</v>
      </c>
      <c r="G269" s="202" t="s">
        <v>0</v>
      </c>
      <c r="H269" s="202" t="s">
        <v>0</v>
      </c>
      <c r="I269" s="202" t="s">
        <v>0</v>
      </c>
      <c r="J269" s="202" t="s">
        <v>0</v>
      </c>
      <c r="K269" s="202" t="s">
        <v>0</v>
      </c>
      <c r="L269" s="18" t="s">
        <v>0</v>
      </c>
      <c r="M269" s="18" t="s">
        <v>0</v>
      </c>
      <c r="N269" s="38">
        <f>N270</f>
        <v>19816.03</v>
      </c>
      <c r="O269" s="38">
        <f>O270</f>
        <v>17675.14</v>
      </c>
      <c r="P269" s="146">
        <f>P270</f>
        <v>17675.2</v>
      </c>
    </row>
    <row r="270" spans="1:16" ht="54.75" customHeight="1" x14ac:dyDescent="0.2">
      <c r="A270" s="136" t="s">
        <v>576</v>
      </c>
      <c r="B270" s="21" t="s">
        <v>443</v>
      </c>
      <c r="C270" s="7" t="s">
        <v>729</v>
      </c>
      <c r="D270" s="7" t="s">
        <v>444</v>
      </c>
      <c r="E270" s="7" t="s">
        <v>445</v>
      </c>
      <c r="F270" s="29" t="s">
        <v>730</v>
      </c>
      <c r="G270" s="7" t="s">
        <v>55</v>
      </c>
      <c r="H270" s="7" t="s">
        <v>446</v>
      </c>
      <c r="I270" s="29" t="s">
        <v>731</v>
      </c>
      <c r="J270" s="7" t="s">
        <v>55</v>
      </c>
      <c r="K270" s="7" t="s">
        <v>447</v>
      </c>
      <c r="L270" s="24" t="s">
        <v>76</v>
      </c>
      <c r="M270" s="24" t="s">
        <v>86</v>
      </c>
      <c r="N270" s="36">
        <v>19816.03</v>
      </c>
      <c r="O270" s="36">
        <v>17675.14</v>
      </c>
      <c r="P270" s="37">
        <v>17675.2</v>
      </c>
    </row>
    <row r="271" spans="1:16" ht="137.25" customHeight="1" x14ac:dyDescent="0.2">
      <c r="A271" s="134"/>
      <c r="B271" s="26"/>
      <c r="C271" s="4" t="s">
        <v>603</v>
      </c>
      <c r="D271" s="4" t="s">
        <v>65</v>
      </c>
      <c r="E271" s="4" t="s">
        <v>448</v>
      </c>
      <c r="F271" s="33"/>
      <c r="G271" s="4" t="s">
        <v>0</v>
      </c>
      <c r="H271" s="4" t="s">
        <v>0</v>
      </c>
      <c r="I271" s="33"/>
      <c r="J271" s="4" t="s">
        <v>0</v>
      </c>
      <c r="K271" s="4" t="s">
        <v>0</v>
      </c>
      <c r="L271" s="10" t="s">
        <v>0</v>
      </c>
      <c r="M271" s="10" t="s">
        <v>0</v>
      </c>
      <c r="N271" s="59" t="s">
        <v>0</v>
      </c>
      <c r="O271" s="59" t="s">
        <v>0</v>
      </c>
      <c r="P271" s="60" t="s">
        <v>0</v>
      </c>
    </row>
    <row r="272" spans="1:16" ht="35.25" customHeight="1" x14ac:dyDescent="0.2">
      <c r="A272" s="145" t="s">
        <v>577</v>
      </c>
      <c r="B272" s="17" t="s">
        <v>449</v>
      </c>
      <c r="C272" s="202" t="s">
        <v>0</v>
      </c>
      <c r="D272" s="202" t="s">
        <v>0</v>
      </c>
      <c r="E272" s="202" t="s">
        <v>0</v>
      </c>
      <c r="F272" s="202" t="s">
        <v>0</v>
      </c>
      <c r="G272" s="202" t="s">
        <v>0</v>
      </c>
      <c r="H272" s="202" t="s">
        <v>0</v>
      </c>
      <c r="I272" s="202" t="s">
        <v>0</v>
      </c>
      <c r="J272" s="202" t="s">
        <v>0</v>
      </c>
      <c r="K272" s="202" t="s">
        <v>0</v>
      </c>
      <c r="L272" s="18" t="s">
        <v>0</v>
      </c>
      <c r="M272" s="18" t="s">
        <v>0</v>
      </c>
      <c r="N272" s="65">
        <f>SUM(N273,N277,N281,N285,N290,N294,N298,N301,N303,N305,N307,N309)</f>
        <v>715394321.56000006</v>
      </c>
      <c r="O272" s="65">
        <f t="shared" ref="O272:P272" si="4">SUM(O273,O277,O281,O285,O290,O294,O298,O301,O305,O307,O309)</f>
        <v>567368791.40999997</v>
      </c>
      <c r="P272" s="151">
        <f t="shared" si="4"/>
        <v>569676504.39999998</v>
      </c>
    </row>
    <row r="273" spans="1:16" ht="54.75" customHeight="1" x14ac:dyDescent="0.2">
      <c r="A273" s="135" t="s">
        <v>578</v>
      </c>
      <c r="B273" s="29" t="s">
        <v>450</v>
      </c>
      <c r="C273" s="89" t="s">
        <v>732</v>
      </c>
      <c r="D273" s="89" t="s">
        <v>451</v>
      </c>
      <c r="E273" s="89" t="s">
        <v>452</v>
      </c>
      <c r="F273" s="89" t="s">
        <v>629</v>
      </c>
      <c r="G273" s="89" t="s">
        <v>453</v>
      </c>
      <c r="H273" s="89" t="s">
        <v>141</v>
      </c>
      <c r="I273" s="89" t="s">
        <v>735</v>
      </c>
      <c r="J273" s="89" t="s">
        <v>150</v>
      </c>
      <c r="K273" s="89" t="s">
        <v>287</v>
      </c>
      <c r="L273" s="23" t="s">
        <v>237</v>
      </c>
      <c r="M273" s="23" t="s">
        <v>82</v>
      </c>
      <c r="N273" s="36">
        <v>16400308</v>
      </c>
      <c r="O273" s="36">
        <v>18169667</v>
      </c>
      <c r="P273" s="37">
        <v>18943546</v>
      </c>
    </row>
    <row r="274" spans="1:16" ht="78" customHeight="1" x14ac:dyDescent="0.2">
      <c r="A274" s="95"/>
      <c r="B274" s="160"/>
      <c r="C274" s="7" t="s">
        <v>623</v>
      </c>
      <c r="D274" s="7" t="s">
        <v>218</v>
      </c>
      <c r="E274" s="7" t="s">
        <v>144</v>
      </c>
      <c r="F274" s="7" t="s">
        <v>733</v>
      </c>
      <c r="G274" s="7" t="s">
        <v>454</v>
      </c>
      <c r="H274" s="7" t="s">
        <v>455</v>
      </c>
      <c r="I274" s="7" t="s">
        <v>0</v>
      </c>
      <c r="J274" s="7" t="s">
        <v>0</v>
      </c>
      <c r="K274" s="7" t="s">
        <v>0</v>
      </c>
      <c r="L274" s="24"/>
      <c r="M274" s="24"/>
      <c r="N274" s="19"/>
      <c r="O274" s="19"/>
      <c r="P274" s="35"/>
    </row>
    <row r="275" spans="1:16" ht="90" customHeight="1" x14ac:dyDescent="0.2">
      <c r="A275" s="95"/>
      <c r="B275" s="160"/>
      <c r="C275" s="7" t="s">
        <v>631</v>
      </c>
      <c r="D275" s="7" t="s">
        <v>62</v>
      </c>
      <c r="E275" s="7" t="s">
        <v>149</v>
      </c>
      <c r="F275" s="7" t="s">
        <v>734</v>
      </c>
      <c r="G275" s="7" t="s">
        <v>65</v>
      </c>
      <c r="H275" s="7" t="s">
        <v>193</v>
      </c>
      <c r="I275" s="7" t="s">
        <v>0</v>
      </c>
      <c r="J275" s="7" t="s">
        <v>0</v>
      </c>
      <c r="K275" s="7" t="s">
        <v>0</v>
      </c>
      <c r="L275" s="24" t="s">
        <v>0</v>
      </c>
      <c r="M275" s="24" t="s">
        <v>0</v>
      </c>
      <c r="N275" s="19" t="s">
        <v>0</v>
      </c>
      <c r="O275" s="19" t="s">
        <v>0</v>
      </c>
      <c r="P275" s="35" t="s">
        <v>0</v>
      </c>
    </row>
    <row r="276" spans="1:16" ht="44.25" customHeight="1" x14ac:dyDescent="0.2">
      <c r="A276" s="96"/>
      <c r="B276" s="164"/>
      <c r="C276" s="186" t="s">
        <v>0</v>
      </c>
      <c r="D276" s="186" t="s">
        <v>0</v>
      </c>
      <c r="E276" s="186" t="s">
        <v>0</v>
      </c>
      <c r="F276" s="186" t="s">
        <v>630</v>
      </c>
      <c r="G276" s="186" t="s">
        <v>145</v>
      </c>
      <c r="H276" s="186" t="s">
        <v>146</v>
      </c>
      <c r="I276" s="186" t="s">
        <v>0</v>
      </c>
      <c r="J276" s="186" t="s">
        <v>0</v>
      </c>
      <c r="K276" s="186" t="s">
        <v>0</v>
      </c>
      <c r="L276" s="11" t="s">
        <v>0</v>
      </c>
      <c r="M276" s="11" t="s">
        <v>0</v>
      </c>
      <c r="N276" s="57" t="s">
        <v>0</v>
      </c>
      <c r="O276" s="57" t="s">
        <v>0</v>
      </c>
      <c r="P276" s="58" t="s">
        <v>0</v>
      </c>
    </row>
    <row r="277" spans="1:16" ht="48" hidden="1" x14ac:dyDescent="0.2">
      <c r="A277" s="97" t="s">
        <v>579</v>
      </c>
      <c r="B277" s="165" t="s">
        <v>456</v>
      </c>
      <c r="C277" s="185" t="s">
        <v>732</v>
      </c>
      <c r="D277" s="185" t="s">
        <v>451</v>
      </c>
      <c r="E277" s="185" t="s">
        <v>452</v>
      </c>
      <c r="F277" s="185" t="s">
        <v>629</v>
      </c>
      <c r="G277" s="185" t="s">
        <v>453</v>
      </c>
      <c r="H277" s="185" t="s">
        <v>141</v>
      </c>
      <c r="I277" s="185" t="s">
        <v>735</v>
      </c>
      <c r="J277" s="185" t="s">
        <v>150</v>
      </c>
      <c r="K277" s="185" t="s">
        <v>287</v>
      </c>
      <c r="L277" s="27" t="s">
        <v>237</v>
      </c>
      <c r="M277" s="27" t="s">
        <v>76</v>
      </c>
      <c r="N277" s="61">
        <v>82930923</v>
      </c>
      <c r="O277" s="61">
        <v>87029325</v>
      </c>
      <c r="P277" s="62">
        <v>90777073</v>
      </c>
    </row>
    <row r="278" spans="1:16" ht="72" x14ac:dyDescent="0.2">
      <c r="A278" s="98"/>
      <c r="B278" s="166"/>
      <c r="C278" s="7" t="s">
        <v>623</v>
      </c>
      <c r="D278" s="7" t="s">
        <v>218</v>
      </c>
      <c r="E278" s="7" t="s">
        <v>144</v>
      </c>
      <c r="F278" s="7" t="s">
        <v>733</v>
      </c>
      <c r="G278" s="7" t="s">
        <v>454</v>
      </c>
      <c r="H278" s="7" t="s">
        <v>455</v>
      </c>
      <c r="I278" s="7" t="s">
        <v>0</v>
      </c>
      <c r="J278" s="7" t="s">
        <v>0</v>
      </c>
      <c r="K278" s="7" t="s">
        <v>0</v>
      </c>
      <c r="L278" s="24"/>
      <c r="M278" s="24"/>
      <c r="N278" s="19"/>
      <c r="O278" s="19"/>
      <c r="P278" s="35"/>
    </row>
    <row r="279" spans="1:16" ht="145.5" customHeight="1" x14ac:dyDescent="0.2">
      <c r="A279" s="98"/>
      <c r="B279" s="166"/>
      <c r="C279" s="7" t="s">
        <v>631</v>
      </c>
      <c r="D279" s="7" t="s">
        <v>62</v>
      </c>
      <c r="E279" s="7" t="s">
        <v>149</v>
      </c>
      <c r="F279" s="7" t="s">
        <v>734</v>
      </c>
      <c r="G279" s="7" t="s">
        <v>65</v>
      </c>
      <c r="H279" s="7" t="s">
        <v>193</v>
      </c>
      <c r="I279" s="7" t="s">
        <v>0</v>
      </c>
      <c r="J279" s="7" t="s">
        <v>0</v>
      </c>
      <c r="K279" s="7" t="s">
        <v>0</v>
      </c>
      <c r="L279" s="24" t="s">
        <v>0</v>
      </c>
      <c r="M279" s="24" t="s">
        <v>0</v>
      </c>
      <c r="N279" s="19"/>
      <c r="O279" s="19"/>
      <c r="P279" s="35"/>
    </row>
    <row r="280" spans="1:16" ht="38.25" customHeight="1" x14ac:dyDescent="0.2">
      <c r="A280" s="99"/>
      <c r="B280" s="167"/>
      <c r="C280" s="186" t="s">
        <v>0</v>
      </c>
      <c r="D280" s="186" t="s">
        <v>0</v>
      </c>
      <c r="E280" s="186" t="s">
        <v>0</v>
      </c>
      <c r="F280" s="186" t="s">
        <v>630</v>
      </c>
      <c r="G280" s="186" t="s">
        <v>145</v>
      </c>
      <c r="H280" s="186" t="s">
        <v>146</v>
      </c>
      <c r="I280" s="186" t="s">
        <v>0</v>
      </c>
      <c r="J280" s="186" t="s">
        <v>0</v>
      </c>
      <c r="K280" s="186" t="s">
        <v>0</v>
      </c>
      <c r="L280" s="11" t="s">
        <v>0</v>
      </c>
      <c r="M280" s="11" t="s">
        <v>0</v>
      </c>
      <c r="N280" s="57" t="s">
        <v>0</v>
      </c>
      <c r="O280" s="57" t="s">
        <v>0</v>
      </c>
      <c r="P280" s="58" t="s">
        <v>0</v>
      </c>
    </row>
    <row r="281" spans="1:16" ht="101.25" customHeight="1" x14ac:dyDescent="0.2">
      <c r="A281" s="131" t="s">
        <v>580</v>
      </c>
      <c r="B281" s="25" t="s">
        <v>457</v>
      </c>
      <c r="C281" s="7" t="s">
        <v>736</v>
      </c>
      <c r="D281" s="7" t="s">
        <v>458</v>
      </c>
      <c r="E281" s="7" t="s">
        <v>459</v>
      </c>
      <c r="F281" s="7" t="s">
        <v>737</v>
      </c>
      <c r="G281" s="7" t="s">
        <v>460</v>
      </c>
      <c r="H281" s="7" t="s">
        <v>144</v>
      </c>
      <c r="I281" s="7" t="s">
        <v>835</v>
      </c>
      <c r="J281" s="7" t="s">
        <v>55</v>
      </c>
      <c r="K281" s="7" t="s">
        <v>168</v>
      </c>
      <c r="L281" s="24" t="s">
        <v>29</v>
      </c>
      <c r="M281" s="24" t="s">
        <v>84</v>
      </c>
      <c r="N281" s="19">
        <v>299455148.56999999</v>
      </c>
      <c r="O281" s="19">
        <v>198780203.15000001</v>
      </c>
      <c r="P281" s="35">
        <v>199948581.21000001</v>
      </c>
    </row>
    <row r="282" spans="1:16" ht="54.75" customHeight="1" x14ac:dyDescent="0.2">
      <c r="A282" s="95"/>
      <c r="B282" s="25"/>
      <c r="C282" s="7" t="s">
        <v>732</v>
      </c>
      <c r="D282" s="7" t="s">
        <v>461</v>
      </c>
      <c r="E282" s="7" t="s">
        <v>452</v>
      </c>
      <c r="F282" s="7" t="s">
        <v>733</v>
      </c>
      <c r="G282" s="7" t="s">
        <v>462</v>
      </c>
      <c r="H282" s="7" t="s">
        <v>455</v>
      </c>
      <c r="I282" s="7" t="s">
        <v>885</v>
      </c>
      <c r="J282" s="7" t="s">
        <v>65</v>
      </c>
      <c r="K282" s="7" t="s">
        <v>168</v>
      </c>
      <c r="L282" s="24"/>
      <c r="M282" s="24"/>
      <c r="N282" s="19"/>
      <c r="O282" s="19"/>
      <c r="P282" s="35"/>
    </row>
    <row r="283" spans="1:16" ht="165.75" customHeight="1" x14ac:dyDescent="0.2">
      <c r="A283" s="95"/>
      <c r="B283" s="25"/>
      <c r="C283" s="7" t="s">
        <v>638</v>
      </c>
      <c r="D283" s="7" t="s">
        <v>463</v>
      </c>
      <c r="E283" s="7" t="s">
        <v>162</v>
      </c>
      <c r="F283" s="7" t="s">
        <v>738</v>
      </c>
      <c r="G283" s="7" t="s">
        <v>65</v>
      </c>
      <c r="H283" s="7" t="s">
        <v>464</v>
      </c>
      <c r="I283" s="7" t="s">
        <v>0</v>
      </c>
      <c r="J283" s="7" t="s">
        <v>0</v>
      </c>
      <c r="K283" s="7" t="s">
        <v>0</v>
      </c>
      <c r="L283" s="24"/>
      <c r="M283" s="24"/>
      <c r="N283" s="19"/>
      <c r="O283" s="19"/>
      <c r="P283" s="35"/>
    </row>
    <row r="284" spans="1:16" ht="180.75" customHeight="1" x14ac:dyDescent="0.2">
      <c r="A284" s="122"/>
      <c r="B284" s="26"/>
      <c r="C284" s="4" t="s">
        <v>592</v>
      </c>
      <c r="D284" s="4" t="s">
        <v>62</v>
      </c>
      <c r="E284" s="4" t="s">
        <v>63</v>
      </c>
      <c r="F284" s="4" t="s">
        <v>739</v>
      </c>
      <c r="G284" s="4" t="s">
        <v>65</v>
      </c>
      <c r="H284" s="4" t="s">
        <v>465</v>
      </c>
      <c r="I284" s="4" t="s">
        <v>0</v>
      </c>
      <c r="J284" s="4" t="s">
        <v>0</v>
      </c>
      <c r="K284" s="4" t="s">
        <v>0</v>
      </c>
      <c r="L284" s="10" t="s">
        <v>0</v>
      </c>
      <c r="M284" s="10" t="s">
        <v>0</v>
      </c>
      <c r="N284" s="59" t="s">
        <v>0</v>
      </c>
      <c r="O284" s="59" t="s">
        <v>0</v>
      </c>
      <c r="P284" s="60" t="s">
        <v>0</v>
      </c>
    </row>
    <row r="285" spans="1:16" ht="90.75" customHeight="1" x14ac:dyDescent="0.2">
      <c r="A285" s="125" t="s">
        <v>581</v>
      </c>
      <c r="B285" s="21" t="s">
        <v>466</v>
      </c>
      <c r="C285" s="89" t="s">
        <v>732</v>
      </c>
      <c r="D285" s="89" t="s">
        <v>467</v>
      </c>
      <c r="E285" s="89" t="s">
        <v>452</v>
      </c>
      <c r="F285" s="89" t="s">
        <v>733</v>
      </c>
      <c r="G285" s="89" t="s">
        <v>468</v>
      </c>
      <c r="H285" s="89" t="s">
        <v>455</v>
      </c>
      <c r="I285" s="89" t="s">
        <v>740</v>
      </c>
      <c r="J285" s="89" t="s">
        <v>55</v>
      </c>
      <c r="K285" s="89" t="s">
        <v>287</v>
      </c>
      <c r="L285" s="23" t="s">
        <v>788</v>
      </c>
      <c r="M285" s="23" t="s">
        <v>789</v>
      </c>
      <c r="N285" s="36">
        <v>172362312.19999999</v>
      </c>
      <c r="O285" s="36">
        <v>172481684.69</v>
      </c>
      <c r="P285" s="37">
        <v>165941372.05000001</v>
      </c>
    </row>
    <row r="286" spans="1:16" ht="54" customHeight="1" x14ac:dyDescent="0.2">
      <c r="A286" s="128"/>
      <c r="B286" s="25"/>
      <c r="C286" s="7" t="s">
        <v>623</v>
      </c>
      <c r="D286" s="7" t="s">
        <v>469</v>
      </c>
      <c r="E286" s="7" t="s">
        <v>144</v>
      </c>
      <c r="F286" s="7" t="s">
        <v>629</v>
      </c>
      <c r="G286" s="7" t="s">
        <v>470</v>
      </c>
      <c r="H286" s="7" t="s">
        <v>141</v>
      </c>
      <c r="I286" s="30" t="s">
        <v>741</v>
      </c>
      <c r="J286" s="7" t="s">
        <v>122</v>
      </c>
      <c r="K286" s="7" t="s">
        <v>471</v>
      </c>
      <c r="L286" s="24"/>
      <c r="M286" s="24"/>
      <c r="N286" s="19"/>
      <c r="O286" s="19"/>
      <c r="P286" s="35"/>
    </row>
    <row r="287" spans="1:16" ht="212.25" customHeight="1" x14ac:dyDescent="0.2">
      <c r="A287" s="126"/>
      <c r="B287" s="22"/>
      <c r="C287" s="186" t="s">
        <v>0</v>
      </c>
      <c r="D287" s="186" t="s">
        <v>0</v>
      </c>
      <c r="E287" s="186" t="s">
        <v>0</v>
      </c>
      <c r="F287" s="186" t="s">
        <v>742</v>
      </c>
      <c r="G287" s="186" t="s">
        <v>65</v>
      </c>
      <c r="H287" s="186" t="s">
        <v>472</v>
      </c>
      <c r="I287" s="31"/>
      <c r="J287" s="186" t="s">
        <v>0</v>
      </c>
      <c r="K287" s="186" t="s">
        <v>0</v>
      </c>
      <c r="L287" s="11"/>
      <c r="M287" s="11"/>
      <c r="N287" s="57"/>
      <c r="O287" s="57"/>
      <c r="P287" s="58"/>
    </row>
    <row r="288" spans="1:16" ht="115.5" customHeight="1" x14ac:dyDescent="0.2">
      <c r="A288" s="129"/>
      <c r="B288" s="25"/>
      <c r="C288" s="7" t="s">
        <v>0</v>
      </c>
      <c r="D288" s="7" t="s">
        <v>0</v>
      </c>
      <c r="E288" s="7" t="s">
        <v>0</v>
      </c>
      <c r="F288" s="7" t="s">
        <v>886</v>
      </c>
      <c r="G288" s="7" t="s">
        <v>65</v>
      </c>
      <c r="H288" s="7" t="s">
        <v>169</v>
      </c>
      <c r="I288" s="7" t="s">
        <v>0</v>
      </c>
      <c r="J288" s="7" t="s">
        <v>0</v>
      </c>
      <c r="K288" s="7" t="s">
        <v>0</v>
      </c>
      <c r="L288" s="24"/>
      <c r="M288" s="24"/>
      <c r="N288" s="19"/>
      <c r="O288" s="19"/>
      <c r="P288" s="35"/>
    </row>
    <row r="289" spans="1:16" ht="93" customHeight="1" x14ac:dyDescent="0.2">
      <c r="A289" s="130"/>
      <c r="B289" s="22"/>
      <c r="C289" s="186" t="s">
        <v>0</v>
      </c>
      <c r="D289" s="186" t="s">
        <v>0</v>
      </c>
      <c r="E289" s="186" t="s">
        <v>0</v>
      </c>
      <c r="F289" s="186" t="s">
        <v>734</v>
      </c>
      <c r="G289" s="186" t="s">
        <v>65</v>
      </c>
      <c r="H289" s="186" t="s">
        <v>193</v>
      </c>
      <c r="I289" s="186" t="s">
        <v>0</v>
      </c>
      <c r="J289" s="186" t="s">
        <v>0</v>
      </c>
      <c r="K289" s="186" t="s">
        <v>0</v>
      </c>
      <c r="L289" s="11"/>
      <c r="M289" s="11"/>
      <c r="N289" s="57"/>
      <c r="O289" s="57"/>
      <c r="P289" s="58"/>
    </row>
    <row r="290" spans="1:16" ht="213" customHeight="1" x14ac:dyDescent="0.2">
      <c r="A290" s="94" t="s">
        <v>582</v>
      </c>
      <c r="B290" s="12" t="s">
        <v>473</v>
      </c>
      <c r="C290" s="185" t="s">
        <v>732</v>
      </c>
      <c r="D290" s="185" t="s">
        <v>474</v>
      </c>
      <c r="E290" s="185" t="s">
        <v>452</v>
      </c>
      <c r="F290" s="185" t="s">
        <v>733</v>
      </c>
      <c r="G290" s="185" t="s">
        <v>475</v>
      </c>
      <c r="H290" s="185" t="s">
        <v>455</v>
      </c>
      <c r="I290" s="185" t="s">
        <v>743</v>
      </c>
      <c r="J290" s="185" t="s">
        <v>55</v>
      </c>
      <c r="K290" s="185" t="s">
        <v>193</v>
      </c>
      <c r="L290" s="27" t="s">
        <v>76</v>
      </c>
      <c r="M290" s="27" t="s">
        <v>84</v>
      </c>
      <c r="N290" s="61">
        <v>21595498.449999999</v>
      </c>
      <c r="O290" s="61">
        <v>21782353.440000001</v>
      </c>
      <c r="P290" s="62">
        <v>22537247.57</v>
      </c>
    </row>
    <row r="291" spans="1:16" ht="131.25" customHeight="1" x14ac:dyDescent="0.2">
      <c r="A291" s="95"/>
      <c r="B291" s="25"/>
      <c r="C291" s="7" t="s">
        <v>0</v>
      </c>
      <c r="D291" s="7" t="s">
        <v>0</v>
      </c>
      <c r="E291" s="7" t="s">
        <v>0</v>
      </c>
      <c r="F291" s="7" t="s">
        <v>744</v>
      </c>
      <c r="G291" s="7" t="s">
        <v>476</v>
      </c>
      <c r="H291" s="7" t="s">
        <v>477</v>
      </c>
      <c r="I291" s="7" t="s">
        <v>478</v>
      </c>
      <c r="J291" s="7" t="s">
        <v>65</v>
      </c>
      <c r="K291" s="7" t="s">
        <v>479</v>
      </c>
      <c r="L291" s="24"/>
      <c r="M291" s="24"/>
      <c r="N291" s="19"/>
      <c r="O291" s="19"/>
      <c r="P291" s="35"/>
    </row>
    <row r="292" spans="1:16" ht="66" customHeight="1" x14ac:dyDescent="0.2">
      <c r="A292" s="95"/>
      <c r="B292" s="25"/>
      <c r="C292" s="7" t="s">
        <v>0</v>
      </c>
      <c r="D292" s="7" t="s">
        <v>0</v>
      </c>
      <c r="E292" s="7" t="s">
        <v>0</v>
      </c>
      <c r="F292" s="7" t="s">
        <v>745</v>
      </c>
      <c r="G292" s="7" t="s">
        <v>480</v>
      </c>
      <c r="H292" s="7" t="s">
        <v>481</v>
      </c>
      <c r="I292" s="7" t="s">
        <v>836</v>
      </c>
      <c r="J292" s="7" t="s">
        <v>439</v>
      </c>
      <c r="K292" s="7" t="s">
        <v>482</v>
      </c>
      <c r="L292" s="24"/>
      <c r="M292" s="24"/>
      <c r="N292" s="19"/>
      <c r="O292" s="19"/>
      <c r="P292" s="35"/>
    </row>
    <row r="293" spans="1:16" ht="162" customHeight="1" x14ac:dyDescent="0.2">
      <c r="A293" s="96"/>
      <c r="B293" s="22"/>
      <c r="C293" s="186" t="s">
        <v>0</v>
      </c>
      <c r="D293" s="186" t="s">
        <v>0</v>
      </c>
      <c r="E293" s="186" t="s">
        <v>0</v>
      </c>
      <c r="F293" s="186" t="s">
        <v>0</v>
      </c>
      <c r="G293" s="186" t="s">
        <v>0</v>
      </c>
      <c r="H293" s="186" t="s">
        <v>0</v>
      </c>
      <c r="I293" s="186" t="s">
        <v>837</v>
      </c>
      <c r="J293" s="186" t="s">
        <v>65</v>
      </c>
      <c r="K293" s="186" t="s">
        <v>483</v>
      </c>
      <c r="L293" s="11"/>
      <c r="M293" s="11"/>
      <c r="N293" s="57"/>
      <c r="O293" s="57"/>
      <c r="P293" s="58"/>
    </row>
    <row r="294" spans="1:16" ht="80.25" customHeight="1" x14ac:dyDescent="0.2">
      <c r="A294" s="138" t="s">
        <v>583</v>
      </c>
      <c r="B294" s="13" t="s">
        <v>484</v>
      </c>
      <c r="C294" s="195" t="s">
        <v>732</v>
      </c>
      <c r="D294" s="195" t="s">
        <v>485</v>
      </c>
      <c r="E294" s="195" t="s">
        <v>452</v>
      </c>
      <c r="F294" s="195" t="s">
        <v>733</v>
      </c>
      <c r="G294" s="195" t="s">
        <v>486</v>
      </c>
      <c r="H294" s="195" t="s">
        <v>455</v>
      </c>
      <c r="I294" s="195" t="s">
        <v>747</v>
      </c>
      <c r="J294" s="195" t="s">
        <v>55</v>
      </c>
      <c r="K294" s="195" t="s">
        <v>487</v>
      </c>
      <c r="L294" s="14" t="s">
        <v>29</v>
      </c>
      <c r="M294" s="14" t="s">
        <v>236</v>
      </c>
      <c r="N294" s="63">
        <v>51732873.759999998</v>
      </c>
      <c r="O294" s="63">
        <v>51298785.509999998</v>
      </c>
      <c r="P294" s="64">
        <v>53005502.689999998</v>
      </c>
    </row>
    <row r="295" spans="1:16" ht="139.5" customHeight="1" x14ac:dyDescent="0.2">
      <c r="A295" s="130"/>
      <c r="B295" s="22"/>
      <c r="C295" s="186" t="s">
        <v>721</v>
      </c>
      <c r="D295" s="186" t="s">
        <v>396</v>
      </c>
      <c r="E295" s="186" t="s">
        <v>397</v>
      </c>
      <c r="F295" s="186" t="s">
        <v>791</v>
      </c>
      <c r="G295" s="186" t="s">
        <v>839</v>
      </c>
      <c r="H295" s="186" t="s">
        <v>838</v>
      </c>
      <c r="I295" s="186" t="s">
        <v>889</v>
      </c>
      <c r="J295" s="186" t="s">
        <v>377</v>
      </c>
      <c r="K295" s="186" t="s">
        <v>158</v>
      </c>
      <c r="L295" s="11"/>
      <c r="M295" s="11"/>
      <c r="N295" s="57"/>
      <c r="O295" s="57"/>
      <c r="P295" s="58"/>
    </row>
    <row r="296" spans="1:16" ht="65.25" customHeight="1" x14ac:dyDescent="0.2">
      <c r="A296" s="129"/>
      <c r="B296" s="25"/>
      <c r="C296" s="7" t="s">
        <v>0</v>
      </c>
      <c r="D296" s="7" t="s">
        <v>0</v>
      </c>
      <c r="E296" s="7" t="s">
        <v>0</v>
      </c>
      <c r="F296" s="7" t="s">
        <v>748</v>
      </c>
      <c r="G296" s="7" t="s">
        <v>488</v>
      </c>
      <c r="H296" s="7" t="s">
        <v>193</v>
      </c>
      <c r="I296" s="7" t="s">
        <v>887</v>
      </c>
      <c r="J296" s="7" t="s">
        <v>327</v>
      </c>
      <c r="K296" s="7" t="s">
        <v>328</v>
      </c>
      <c r="L296" s="24"/>
      <c r="M296" s="24"/>
      <c r="N296" s="19"/>
      <c r="O296" s="19"/>
      <c r="P296" s="35"/>
    </row>
    <row r="297" spans="1:16" ht="138" customHeight="1" x14ac:dyDescent="0.2">
      <c r="A297" s="130"/>
      <c r="B297" s="22"/>
      <c r="C297" s="186" t="s">
        <v>0</v>
      </c>
      <c r="D297" s="186" t="s">
        <v>0</v>
      </c>
      <c r="E297" s="186" t="s">
        <v>0</v>
      </c>
      <c r="F297" s="186" t="s">
        <v>749</v>
      </c>
      <c r="G297" s="186" t="s">
        <v>65</v>
      </c>
      <c r="H297" s="186" t="s">
        <v>490</v>
      </c>
      <c r="I297" s="186" t="s">
        <v>888</v>
      </c>
      <c r="J297" s="186" t="s">
        <v>55</v>
      </c>
      <c r="K297" s="186" t="s">
        <v>489</v>
      </c>
      <c r="L297" s="11"/>
      <c r="M297" s="11"/>
      <c r="N297" s="57"/>
      <c r="O297" s="57"/>
      <c r="P297" s="58"/>
    </row>
    <row r="298" spans="1:16" ht="75.75" customHeight="1" x14ac:dyDescent="0.2">
      <c r="A298" s="152" t="s">
        <v>790</v>
      </c>
      <c r="B298" s="12" t="s">
        <v>491</v>
      </c>
      <c r="C298" s="185" t="s">
        <v>732</v>
      </c>
      <c r="D298" s="185" t="s">
        <v>492</v>
      </c>
      <c r="E298" s="185" t="s">
        <v>452</v>
      </c>
      <c r="F298" s="185" t="s">
        <v>733</v>
      </c>
      <c r="G298" s="185" t="s">
        <v>493</v>
      </c>
      <c r="H298" s="185" t="s">
        <v>455</v>
      </c>
      <c r="I298" s="185" t="s">
        <v>865</v>
      </c>
      <c r="J298" s="185" t="s">
        <v>55</v>
      </c>
      <c r="K298" s="185" t="s">
        <v>182</v>
      </c>
      <c r="L298" s="27" t="s">
        <v>237</v>
      </c>
      <c r="M298" s="27" t="s">
        <v>45</v>
      </c>
      <c r="N298" s="61">
        <v>15167943.720000001</v>
      </c>
      <c r="O298" s="61">
        <v>15774698.41</v>
      </c>
      <c r="P298" s="62">
        <v>16405464.699999999</v>
      </c>
    </row>
    <row r="299" spans="1:16" ht="144" customHeight="1" x14ac:dyDescent="0.2">
      <c r="A299" s="153"/>
      <c r="B299" s="25"/>
      <c r="C299" s="7" t="s">
        <v>638</v>
      </c>
      <c r="D299" s="7" t="s">
        <v>183</v>
      </c>
      <c r="E299" s="7" t="s">
        <v>162</v>
      </c>
      <c r="F299" s="7" t="s">
        <v>644</v>
      </c>
      <c r="G299" s="7" t="s">
        <v>181</v>
      </c>
      <c r="H299" s="7" t="s">
        <v>80</v>
      </c>
      <c r="I299" s="191" t="s">
        <v>890</v>
      </c>
      <c r="J299" s="191" t="s">
        <v>433</v>
      </c>
      <c r="K299" s="191" t="s">
        <v>98</v>
      </c>
      <c r="L299" s="24"/>
      <c r="M299" s="24"/>
      <c r="N299" s="19"/>
      <c r="O299" s="19"/>
      <c r="P299" s="35"/>
    </row>
    <row r="300" spans="1:16" ht="117.75" customHeight="1" x14ac:dyDescent="0.2">
      <c r="A300" s="154"/>
      <c r="B300" s="22"/>
      <c r="C300" s="186" t="s">
        <v>0</v>
      </c>
      <c r="D300" s="186" t="s">
        <v>0</v>
      </c>
      <c r="E300" s="186" t="s">
        <v>0</v>
      </c>
      <c r="F300" s="186" t="s">
        <v>750</v>
      </c>
      <c r="G300" s="186" t="s">
        <v>65</v>
      </c>
      <c r="H300" s="186" t="s">
        <v>184</v>
      </c>
      <c r="I300" s="198"/>
      <c r="J300" s="198"/>
      <c r="K300" s="198"/>
      <c r="L300" s="11"/>
      <c r="M300" s="11"/>
      <c r="N300" s="57"/>
      <c r="O300" s="57"/>
      <c r="P300" s="58"/>
    </row>
    <row r="301" spans="1:16" ht="211.5" customHeight="1" x14ac:dyDescent="0.2">
      <c r="A301" s="138" t="s">
        <v>494</v>
      </c>
      <c r="B301" s="13" t="s">
        <v>495</v>
      </c>
      <c r="C301" s="195" t="s">
        <v>732</v>
      </c>
      <c r="D301" s="195" t="s">
        <v>496</v>
      </c>
      <c r="E301" s="195" t="s">
        <v>452</v>
      </c>
      <c r="F301" s="195" t="s">
        <v>733</v>
      </c>
      <c r="G301" s="195" t="s">
        <v>497</v>
      </c>
      <c r="H301" s="195" t="s">
        <v>455</v>
      </c>
      <c r="I301" s="195" t="s">
        <v>743</v>
      </c>
      <c r="J301" s="195" t="s">
        <v>55</v>
      </c>
      <c r="K301" s="195" t="s">
        <v>193</v>
      </c>
      <c r="L301" s="14" t="s">
        <v>76</v>
      </c>
      <c r="M301" s="14" t="s">
        <v>84</v>
      </c>
      <c r="N301" s="63">
        <v>1804825.95</v>
      </c>
      <c r="O301" s="63">
        <v>1821074.21</v>
      </c>
      <c r="P301" s="64">
        <v>1886717.18</v>
      </c>
    </row>
    <row r="302" spans="1:16" ht="54" customHeight="1" x14ac:dyDescent="0.2">
      <c r="A302" s="134"/>
      <c r="B302" s="26"/>
      <c r="C302" s="4" t="s">
        <v>0</v>
      </c>
      <c r="D302" s="4" t="s">
        <v>0</v>
      </c>
      <c r="E302" s="4" t="s">
        <v>0</v>
      </c>
      <c r="F302" s="4" t="s">
        <v>752</v>
      </c>
      <c r="G302" s="4" t="s">
        <v>498</v>
      </c>
      <c r="H302" s="4" t="s">
        <v>206</v>
      </c>
      <c r="I302" s="4" t="s">
        <v>751</v>
      </c>
      <c r="J302" s="4" t="s">
        <v>317</v>
      </c>
      <c r="K302" s="4" t="s">
        <v>167</v>
      </c>
      <c r="L302" s="10"/>
      <c r="M302" s="10"/>
      <c r="N302" s="59"/>
      <c r="O302" s="59"/>
      <c r="P302" s="60"/>
    </row>
    <row r="303" spans="1:16" ht="93.75" customHeight="1" x14ac:dyDescent="0.2">
      <c r="A303" s="136" t="s">
        <v>584</v>
      </c>
      <c r="B303" s="21" t="s">
        <v>499</v>
      </c>
      <c r="C303" s="89" t="s">
        <v>732</v>
      </c>
      <c r="D303" s="89" t="s">
        <v>500</v>
      </c>
      <c r="E303" s="89" t="s">
        <v>452</v>
      </c>
      <c r="F303" s="89" t="s">
        <v>733</v>
      </c>
      <c r="G303" s="89" t="s">
        <v>501</v>
      </c>
      <c r="H303" s="89" t="s">
        <v>455</v>
      </c>
      <c r="I303" s="193" t="s">
        <v>743</v>
      </c>
      <c r="J303" s="89" t="s">
        <v>55</v>
      </c>
      <c r="K303" s="89" t="s">
        <v>193</v>
      </c>
      <c r="L303" s="23" t="s">
        <v>76</v>
      </c>
      <c r="M303" s="23" t="s">
        <v>84</v>
      </c>
      <c r="N303" s="36">
        <v>3609651.9</v>
      </c>
      <c r="O303" s="36">
        <v>3642148.42</v>
      </c>
      <c r="P303" s="37">
        <v>3773434.36</v>
      </c>
    </row>
    <row r="304" spans="1:16" ht="118.5" customHeight="1" x14ac:dyDescent="0.2">
      <c r="A304" s="137"/>
      <c r="B304" s="22"/>
      <c r="C304" s="186" t="s">
        <v>628</v>
      </c>
      <c r="D304" s="186" t="s">
        <v>502</v>
      </c>
      <c r="E304" s="186" t="s">
        <v>92</v>
      </c>
      <c r="F304" s="186" t="s">
        <v>0</v>
      </c>
      <c r="G304" s="186" t="s">
        <v>0</v>
      </c>
      <c r="H304" s="186" t="s">
        <v>0</v>
      </c>
      <c r="I304" s="198"/>
      <c r="J304" s="186" t="s">
        <v>0</v>
      </c>
      <c r="K304" s="186" t="s">
        <v>0</v>
      </c>
      <c r="L304" s="11"/>
      <c r="M304" s="11"/>
      <c r="N304" s="57"/>
      <c r="O304" s="57"/>
      <c r="P304" s="58"/>
    </row>
    <row r="305" spans="1:16" ht="75" customHeight="1" x14ac:dyDescent="0.2">
      <c r="A305" s="131" t="s">
        <v>585</v>
      </c>
      <c r="B305" s="30" t="s">
        <v>503</v>
      </c>
      <c r="C305" s="7" t="s">
        <v>732</v>
      </c>
      <c r="D305" s="7" t="s">
        <v>504</v>
      </c>
      <c r="E305" s="7" t="s">
        <v>452</v>
      </c>
      <c r="F305" s="7" t="s">
        <v>733</v>
      </c>
      <c r="G305" s="7" t="s">
        <v>505</v>
      </c>
      <c r="H305" s="7" t="s">
        <v>455</v>
      </c>
      <c r="I305" s="7" t="s">
        <v>754</v>
      </c>
      <c r="J305" s="7" t="s">
        <v>55</v>
      </c>
      <c r="K305" s="7" t="s">
        <v>80</v>
      </c>
      <c r="L305" s="24" t="s">
        <v>76</v>
      </c>
      <c r="M305" s="24" t="s">
        <v>84</v>
      </c>
      <c r="N305" s="19">
        <v>210000</v>
      </c>
      <c r="O305" s="19">
        <v>210000</v>
      </c>
      <c r="P305" s="35">
        <v>210000</v>
      </c>
    </row>
    <row r="306" spans="1:16" ht="79.5" customHeight="1" x14ac:dyDescent="0.2">
      <c r="A306" s="122"/>
      <c r="B306" s="161"/>
      <c r="C306" s="4" t="s">
        <v>650</v>
      </c>
      <c r="D306" s="4" t="s">
        <v>506</v>
      </c>
      <c r="E306" s="4" t="s">
        <v>195</v>
      </c>
      <c r="F306" s="4" t="s">
        <v>753</v>
      </c>
      <c r="G306" s="4" t="s">
        <v>507</v>
      </c>
      <c r="H306" s="4" t="s">
        <v>266</v>
      </c>
      <c r="I306" s="4" t="s">
        <v>0</v>
      </c>
      <c r="J306" s="4" t="s">
        <v>0</v>
      </c>
      <c r="K306" s="4" t="s">
        <v>0</v>
      </c>
      <c r="L306" s="10" t="s">
        <v>0</v>
      </c>
      <c r="M306" s="10" t="s">
        <v>0</v>
      </c>
      <c r="N306" s="19"/>
      <c r="O306" s="19"/>
      <c r="P306" s="35"/>
    </row>
    <row r="307" spans="1:16" ht="79.5" customHeight="1" x14ac:dyDescent="0.2">
      <c r="A307" s="135" t="s">
        <v>806</v>
      </c>
      <c r="B307" s="29" t="s">
        <v>508</v>
      </c>
      <c r="C307" s="7" t="s">
        <v>755</v>
      </c>
      <c r="D307" s="7" t="s">
        <v>509</v>
      </c>
      <c r="E307" s="7" t="s">
        <v>510</v>
      </c>
      <c r="F307" s="7" t="s">
        <v>733</v>
      </c>
      <c r="G307" s="7" t="s">
        <v>511</v>
      </c>
      <c r="H307" s="7" t="s">
        <v>455</v>
      </c>
      <c r="I307" s="193" t="s">
        <v>743</v>
      </c>
      <c r="J307" s="7" t="s">
        <v>55</v>
      </c>
      <c r="K307" s="7" t="s">
        <v>193</v>
      </c>
      <c r="L307" s="24" t="s">
        <v>76</v>
      </c>
      <c r="M307" s="24" t="s">
        <v>32</v>
      </c>
      <c r="N307" s="36">
        <v>21000</v>
      </c>
      <c r="O307" s="36">
        <v>21000</v>
      </c>
      <c r="P307" s="37">
        <v>21000</v>
      </c>
    </row>
    <row r="308" spans="1:16" ht="151.5" customHeight="1" x14ac:dyDescent="0.2">
      <c r="A308" s="122"/>
      <c r="B308" s="161"/>
      <c r="C308" s="4" t="s">
        <v>0</v>
      </c>
      <c r="D308" s="4" t="s">
        <v>0</v>
      </c>
      <c r="E308" s="4" t="s">
        <v>0</v>
      </c>
      <c r="F308" s="4" t="s">
        <v>604</v>
      </c>
      <c r="G308" s="4" t="s">
        <v>65</v>
      </c>
      <c r="H308" s="4" t="s">
        <v>512</v>
      </c>
      <c r="I308" s="194"/>
      <c r="J308" s="4" t="s">
        <v>0</v>
      </c>
      <c r="K308" s="4" t="s">
        <v>0</v>
      </c>
      <c r="L308" s="10" t="s">
        <v>0</v>
      </c>
      <c r="M308" s="10" t="s">
        <v>0</v>
      </c>
      <c r="N308" s="19"/>
      <c r="O308" s="19"/>
      <c r="P308" s="35"/>
    </row>
    <row r="309" spans="1:16" ht="86.25" customHeight="1" x14ac:dyDescent="0.2">
      <c r="A309" s="135" t="s">
        <v>807</v>
      </c>
      <c r="B309" s="29" t="s">
        <v>513</v>
      </c>
      <c r="C309" s="89" t="s">
        <v>628</v>
      </c>
      <c r="D309" s="89" t="s">
        <v>514</v>
      </c>
      <c r="E309" s="89" t="s">
        <v>92</v>
      </c>
      <c r="F309" s="89" t="s">
        <v>733</v>
      </c>
      <c r="G309" s="89" t="s">
        <v>515</v>
      </c>
      <c r="H309" s="89" t="s">
        <v>455</v>
      </c>
      <c r="I309" s="193" t="s">
        <v>597</v>
      </c>
      <c r="J309" s="193" t="s">
        <v>55</v>
      </c>
      <c r="K309" s="193" t="s">
        <v>516</v>
      </c>
      <c r="L309" s="23" t="s">
        <v>86</v>
      </c>
      <c r="M309" s="23" t="s">
        <v>76</v>
      </c>
      <c r="N309" s="36">
        <v>50103836.009999998</v>
      </c>
      <c r="O309" s="36">
        <v>0</v>
      </c>
      <c r="P309" s="37">
        <v>0</v>
      </c>
    </row>
    <row r="310" spans="1:16" ht="65.25" customHeight="1" x14ac:dyDescent="0.2">
      <c r="A310" s="96"/>
      <c r="B310" s="164"/>
      <c r="C310" s="186" t="s">
        <v>0</v>
      </c>
      <c r="D310" s="186" t="s">
        <v>0</v>
      </c>
      <c r="E310" s="186" t="s">
        <v>0</v>
      </c>
      <c r="F310" s="186" t="s">
        <v>756</v>
      </c>
      <c r="G310" s="186" t="s">
        <v>517</v>
      </c>
      <c r="H310" s="186" t="s">
        <v>158</v>
      </c>
      <c r="I310" s="198"/>
      <c r="J310" s="198"/>
      <c r="K310" s="198"/>
      <c r="L310" s="11" t="s">
        <v>0</v>
      </c>
      <c r="M310" s="11" t="s">
        <v>0</v>
      </c>
      <c r="N310" s="57" t="s">
        <v>0</v>
      </c>
      <c r="O310" s="57" t="s">
        <v>0</v>
      </c>
      <c r="P310" s="58" t="s">
        <v>0</v>
      </c>
    </row>
    <row r="311" spans="1:16" ht="57" customHeight="1" x14ac:dyDescent="0.2">
      <c r="A311" s="155" t="s">
        <v>586</v>
      </c>
      <c r="B311" s="168" t="s">
        <v>518</v>
      </c>
      <c r="C311" s="186" t="s">
        <v>0</v>
      </c>
      <c r="D311" s="186" t="s">
        <v>0</v>
      </c>
      <c r="E311" s="186" t="s">
        <v>0</v>
      </c>
      <c r="F311" s="186" t="s">
        <v>0</v>
      </c>
      <c r="G311" s="186" t="s">
        <v>0</v>
      </c>
      <c r="H311" s="186" t="s">
        <v>0</v>
      </c>
      <c r="I311" s="186" t="s">
        <v>0</v>
      </c>
      <c r="J311" s="186" t="s">
        <v>0</v>
      </c>
      <c r="K311" s="186" t="s">
        <v>0</v>
      </c>
      <c r="L311" s="11" t="s">
        <v>0</v>
      </c>
      <c r="M311" s="11" t="s">
        <v>0</v>
      </c>
      <c r="N311" s="102">
        <f>SUM(N312,N316,N319)</f>
        <v>5120688048.999999</v>
      </c>
      <c r="O311" s="102">
        <f t="shared" ref="O311:P311" si="5">SUM(O312,O316,O319)</f>
        <v>5375687548</v>
      </c>
      <c r="P311" s="156">
        <f t="shared" si="5"/>
        <v>5558997196</v>
      </c>
    </row>
    <row r="312" spans="1:16" ht="72" customHeight="1" x14ac:dyDescent="0.2">
      <c r="A312" s="128" t="s">
        <v>587</v>
      </c>
      <c r="B312" s="30" t="s">
        <v>519</v>
      </c>
      <c r="C312" s="7" t="s">
        <v>732</v>
      </c>
      <c r="D312" s="7" t="s">
        <v>520</v>
      </c>
      <c r="E312" s="7" t="s">
        <v>452</v>
      </c>
      <c r="F312" s="7" t="s">
        <v>733</v>
      </c>
      <c r="G312" s="7" t="s">
        <v>521</v>
      </c>
      <c r="H312" s="7" t="s">
        <v>455</v>
      </c>
      <c r="I312" s="7" t="s">
        <v>147</v>
      </c>
      <c r="J312" s="7" t="s">
        <v>55</v>
      </c>
      <c r="K312" s="7" t="s">
        <v>148</v>
      </c>
      <c r="L312" s="24" t="s">
        <v>237</v>
      </c>
      <c r="M312" s="24" t="s">
        <v>82</v>
      </c>
      <c r="N312" s="19">
        <v>2638908398.1399999</v>
      </c>
      <c r="O312" s="19">
        <v>2901762441.9000001</v>
      </c>
      <c r="P312" s="35">
        <v>3055375867.9000001</v>
      </c>
    </row>
    <row r="313" spans="1:16" ht="42.75" customHeight="1" x14ac:dyDescent="0.2">
      <c r="A313" s="128"/>
      <c r="B313" s="160"/>
      <c r="C313" s="7" t="s">
        <v>623</v>
      </c>
      <c r="D313" s="7" t="s">
        <v>218</v>
      </c>
      <c r="E313" s="7" t="s">
        <v>144</v>
      </c>
      <c r="F313" s="7" t="s">
        <v>629</v>
      </c>
      <c r="G313" s="7" t="s">
        <v>453</v>
      </c>
      <c r="H313" s="7" t="s">
        <v>141</v>
      </c>
      <c r="I313" s="7" t="s">
        <v>0</v>
      </c>
      <c r="J313" s="7" t="s">
        <v>0</v>
      </c>
      <c r="K313" s="7" t="s">
        <v>0</v>
      </c>
      <c r="L313" s="24"/>
      <c r="M313" s="24"/>
      <c r="N313" s="19"/>
      <c r="O313" s="19"/>
      <c r="P313" s="35"/>
    </row>
    <row r="314" spans="1:16" ht="42" customHeight="1" x14ac:dyDescent="0.2">
      <c r="A314" s="128"/>
      <c r="B314" s="160"/>
      <c r="C314" s="7" t="s">
        <v>631</v>
      </c>
      <c r="D314" s="7" t="s">
        <v>62</v>
      </c>
      <c r="E314" s="7" t="s">
        <v>149</v>
      </c>
      <c r="F314" s="7" t="s">
        <v>630</v>
      </c>
      <c r="G314" s="7" t="s">
        <v>145</v>
      </c>
      <c r="H314" s="7" t="s">
        <v>146</v>
      </c>
      <c r="I314" s="7" t="s">
        <v>0</v>
      </c>
      <c r="J314" s="7" t="s">
        <v>0</v>
      </c>
      <c r="K314" s="7" t="s">
        <v>0</v>
      </c>
      <c r="L314" s="24" t="s">
        <v>0</v>
      </c>
      <c r="M314" s="24" t="s">
        <v>0</v>
      </c>
      <c r="N314" s="19"/>
      <c r="O314" s="19"/>
      <c r="P314" s="35"/>
    </row>
    <row r="315" spans="1:16" ht="102.75" customHeight="1" x14ac:dyDescent="0.2">
      <c r="A315" s="126"/>
      <c r="B315" s="164"/>
      <c r="C315" s="186" t="s">
        <v>0</v>
      </c>
      <c r="D315" s="186" t="s">
        <v>0</v>
      </c>
      <c r="E315" s="186" t="s">
        <v>0</v>
      </c>
      <c r="F315" s="186" t="s">
        <v>734</v>
      </c>
      <c r="G315" s="186" t="s">
        <v>65</v>
      </c>
      <c r="H315" s="186" t="s">
        <v>193</v>
      </c>
      <c r="I315" s="186" t="s">
        <v>0</v>
      </c>
      <c r="J315" s="186" t="s">
        <v>0</v>
      </c>
      <c r="K315" s="186" t="s">
        <v>0</v>
      </c>
      <c r="L315" s="11" t="s">
        <v>0</v>
      </c>
      <c r="M315" s="11" t="s">
        <v>0</v>
      </c>
      <c r="N315" s="57" t="s">
        <v>0</v>
      </c>
      <c r="O315" s="57" t="s">
        <v>0</v>
      </c>
      <c r="P315" s="58" t="s">
        <v>0</v>
      </c>
    </row>
    <row r="316" spans="1:16" ht="54.75" customHeight="1" x14ac:dyDescent="0.2">
      <c r="A316" s="131" t="s">
        <v>588</v>
      </c>
      <c r="B316" s="30" t="s">
        <v>522</v>
      </c>
      <c r="C316" s="7" t="s">
        <v>732</v>
      </c>
      <c r="D316" s="7" t="s">
        <v>520</v>
      </c>
      <c r="E316" s="7" t="s">
        <v>452</v>
      </c>
      <c r="F316" s="7" t="s">
        <v>629</v>
      </c>
      <c r="G316" s="7" t="s">
        <v>453</v>
      </c>
      <c r="H316" s="7" t="s">
        <v>141</v>
      </c>
      <c r="I316" s="191" t="s">
        <v>147</v>
      </c>
      <c r="J316" s="7" t="s">
        <v>55</v>
      </c>
      <c r="K316" s="7" t="s">
        <v>148</v>
      </c>
      <c r="L316" s="24" t="s">
        <v>237</v>
      </c>
      <c r="M316" s="24" t="s">
        <v>76</v>
      </c>
      <c r="N316" s="19">
        <v>2392542285</v>
      </c>
      <c r="O316" s="19">
        <v>2388363052</v>
      </c>
      <c r="P316" s="35">
        <v>2414327588</v>
      </c>
    </row>
    <row r="317" spans="1:16" ht="45" customHeight="1" x14ac:dyDescent="0.2">
      <c r="A317" s="95"/>
      <c r="B317" s="160"/>
      <c r="C317" s="7" t="s">
        <v>623</v>
      </c>
      <c r="D317" s="7" t="s">
        <v>218</v>
      </c>
      <c r="E317" s="7" t="s">
        <v>144</v>
      </c>
      <c r="F317" s="7" t="s">
        <v>630</v>
      </c>
      <c r="G317" s="7" t="s">
        <v>145</v>
      </c>
      <c r="H317" s="7" t="s">
        <v>146</v>
      </c>
      <c r="I317" s="191"/>
      <c r="J317" s="7" t="s">
        <v>0</v>
      </c>
      <c r="K317" s="7" t="s">
        <v>0</v>
      </c>
      <c r="L317" s="24"/>
      <c r="M317" s="24"/>
      <c r="N317" s="19"/>
      <c r="O317" s="19"/>
      <c r="P317" s="35"/>
    </row>
    <row r="318" spans="1:16" ht="162.75" customHeight="1" x14ac:dyDescent="0.2">
      <c r="A318" s="122"/>
      <c r="B318" s="161"/>
      <c r="C318" s="4" t="s">
        <v>631</v>
      </c>
      <c r="D318" s="4" t="s">
        <v>62</v>
      </c>
      <c r="E318" s="4" t="s">
        <v>149</v>
      </c>
      <c r="F318" s="4" t="s">
        <v>734</v>
      </c>
      <c r="G318" s="4" t="s">
        <v>65</v>
      </c>
      <c r="H318" s="4" t="s">
        <v>193</v>
      </c>
      <c r="I318" s="4" t="s">
        <v>0</v>
      </c>
      <c r="J318" s="4" t="s">
        <v>0</v>
      </c>
      <c r="K318" s="4" t="s">
        <v>0</v>
      </c>
      <c r="L318" s="10" t="s">
        <v>0</v>
      </c>
      <c r="M318" s="10" t="s">
        <v>0</v>
      </c>
      <c r="N318" s="19"/>
      <c r="O318" s="19"/>
      <c r="P318" s="35"/>
    </row>
    <row r="319" spans="1:16" ht="95.25" customHeight="1" x14ac:dyDescent="0.2">
      <c r="A319" s="135" t="s">
        <v>589</v>
      </c>
      <c r="B319" s="29" t="s">
        <v>523</v>
      </c>
      <c r="C319" s="7" t="s">
        <v>732</v>
      </c>
      <c r="D319" s="7" t="s">
        <v>520</v>
      </c>
      <c r="E319" s="7" t="s">
        <v>452</v>
      </c>
      <c r="F319" s="7" t="s">
        <v>629</v>
      </c>
      <c r="G319" s="7" t="s">
        <v>453</v>
      </c>
      <c r="H319" s="7" t="s">
        <v>141</v>
      </c>
      <c r="I319" s="7" t="s">
        <v>625</v>
      </c>
      <c r="J319" s="7" t="s">
        <v>55</v>
      </c>
      <c r="K319" s="7" t="s">
        <v>148</v>
      </c>
      <c r="L319" s="24" t="s">
        <v>237</v>
      </c>
      <c r="M319" s="24" t="s">
        <v>235</v>
      </c>
      <c r="N319" s="36">
        <v>89237365.859999999</v>
      </c>
      <c r="O319" s="36">
        <v>85562054.099999994</v>
      </c>
      <c r="P319" s="37">
        <v>89293740.099999994</v>
      </c>
    </row>
    <row r="320" spans="1:16" ht="153.75" customHeight="1" x14ac:dyDescent="0.2">
      <c r="A320" s="122"/>
      <c r="B320" s="161"/>
      <c r="C320" s="4" t="s">
        <v>623</v>
      </c>
      <c r="D320" s="4" t="s">
        <v>218</v>
      </c>
      <c r="E320" s="4" t="s">
        <v>144</v>
      </c>
      <c r="F320" s="4" t="s">
        <v>734</v>
      </c>
      <c r="G320" s="4" t="s">
        <v>65</v>
      </c>
      <c r="H320" s="4" t="s">
        <v>193</v>
      </c>
      <c r="I320" s="4" t="s">
        <v>0</v>
      </c>
      <c r="J320" s="4" t="s">
        <v>0</v>
      </c>
      <c r="K320" s="4" t="s">
        <v>0</v>
      </c>
      <c r="L320" s="10" t="s">
        <v>0</v>
      </c>
      <c r="M320" s="10" t="s">
        <v>0</v>
      </c>
      <c r="N320" s="59"/>
      <c r="O320" s="59"/>
      <c r="P320" s="60"/>
    </row>
    <row r="321" spans="1:16" ht="12.75" x14ac:dyDescent="0.2">
      <c r="A321" s="157" t="s">
        <v>757</v>
      </c>
      <c r="B321" s="169"/>
      <c r="C321" s="73"/>
      <c r="D321" s="73"/>
      <c r="E321" s="73"/>
      <c r="F321" s="73"/>
      <c r="G321" s="73"/>
      <c r="H321" s="73"/>
      <c r="I321" s="73"/>
      <c r="J321" s="73"/>
      <c r="K321" s="73"/>
      <c r="L321" s="74"/>
      <c r="M321" s="74"/>
      <c r="N321" s="43">
        <v>16433267444.73</v>
      </c>
      <c r="O321" s="43">
        <v>14769411438.84</v>
      </c>
      <c r="P321" s="44">
        <v>14186498215.530001</v>
      </c>
    </row>
    <row r="322" spans="1:16" ht="12.75" x14ac:dyDescent="0.2">
      <c r="A322" s="158" t="s">
        <v>758</v>
      </c>
      <c r="B322" s="170"/>
      <c r="C322" s="75"/>
      <c r="D322" s="75"/>
      <c r="E322" s="75"/>
      <c r="F322" s="75"/>
      <c r="G322" s="75"/>
      <c r="H322" s="75"/>
      <c r="I322" s="75"/>
      <c r="J322" s="75"/>
      <c r="K322" s="75"/>
      <c r="L322" s="76"/>
      <c r="M322" s="76"/>
      <c r="N322" s="71"/>
      <c r="O322" s="71">
        <v>542000000</v>
      </c>
      <c r="P322" s="72">
        <v>730000000</v>
      </c>
    </row>
    <row r="323" spans="1:16" s="5" customFormat="1" ht="12.75" x14ac:dyDescent="0.2">
      <c r="A323" s="171" t="s">
        <v>524</v>
      </c>
      <c r="B323" s="172"/>
      <c r="C323" s="173"/>
      <c r="D323" s="173"/>
      <c r="E323" s="173"/>
      <c r="F323" s="173"/>
      <c r="G323" s="173"/>
      <c r="H323" s="173"/>
      <c r="I323" s="173"/>
      <c r="J323" s="173"/>
      <c r="K323" s="173"/>
      <c r="L323" s="174"/>
      <c r="M323" s="174"/>
      <c r="N323" s="175">
        <f>SUM(N321:N322)</f>
        <v>16433267444.73</v>
      </c>
      <c r="O323" s="175">
        <f t="shared" ref="O323:P323" si="6">SUM(O321:O322)</f>
        <v>15311411438.84</v>
      </c>
      <c r="P323" s="175">
        <f t="shared" si="6"/>
        <v>14916498215.530001</v>
      </c>
    </row>
    <row r="324" spans="1:16" ht="12.75" x14ac:dyDescent="0.2">
      <c r="A324" s="179" t="s">
        <v>759</v>
      </c>
      <c r="B324" s="180"/>
      <c r="C324" s="181"/>
      <c r="D324" s="181"/>
      <c r="E324" s="181"/>
      <c r="F324" s="182"/>
      <c r="G324" s="183" t="s">
        <v>0</v>
      </c>
      <c r="H324" s="183" t="s">
        <v>0</v>
      </c>
      <c r="I324" s="183" t="s">
        <v>0</v>
      </c>
      <c r="J324" s="183" t="s">
        <v>0</v>
      </c>
      <c r="K324" s="183" t="s">
        <v>0</v>
      </c>
      <c r="L324" s="183" t="s">
        <v>0</v>
      </c>
      <c r="M324" s="183" t="s">
        <v>0</v>
      </c>
      <c r="N324" s="184"/>
      <c r="O324" s="184"/>
      <c r="P324" s="184"/>
    </row>
    <row r="325" spans="1:16" ht="12.75" x14ac:dyDescent="0.2">
      <c r="A325" s="101" t="s">
        <v>760</v>
      </c>
      <c r="B325" s="176"/>
      <c r="C325" s="104"/>
      <c r="D325" s="104"/>
      <c r="E325" s="104"/>
      <c r="F325" s="104"/>
      <c r="G325" s="105"/>
      <c r="H325" s="105"/>
      <c r="I325" s="105"/>
      <c r="J325" s="105"/>
      <c r="K325" s="105"/>
      <c r="L325" s="105"/>
      <c r="M325" s="105"/>
      <c r="N325" s="106"/>
      <c r="O325" s="106"/>
      <c r="P325" s="106"/>
    </row>
    <row r="326" spans="1:16" ht="12.75" x14ac:dyDescent="0.2">
      <c r="A326" s="101" t="s">
        <v>761</v>
      </c>
      <c r="B326" s="176"/>
      <c r="C326" s="104"/>
      <c r="D326" s="104"/>
      <c r="E326" s="104"/>
      <c r="F326" s="104"/>
      <c r="G326" s="105"/>
      <c r="H326" s="105"/>
      <c r="I326" s="104"/>
      <c r="J326" s="105"/>
      <c r="K326" s="105"/>
      <c r="L326" s="105"/>
      <c r="M326" s="105"/>
      <c r="N326" s="106"/>
      <c r="O326" s="106"/>
      <c r="P326" s="106"/>
    </row>
    <row r="327" spans="1:16" ht="12.75" x14ac:dyDescent="0.2">
      <c r="A327" s="101" t="s">
        <v>762</v>
      </c>
      <c r="B327" s="176"/>
      <c r="C327" s="104"/>
      <c r="D327" s="101"/>
      <c r="E327" s="177"/>
      <c r="F327" s="177"/>
      <c r="G327" s="105"/>
      <c r="H327" s="105"/>
      <c r="I327" s="104"/>
      <c r="J327" s="105"/>
      <c r="K327" s="105"/>
      <c r="L327" s="105"/>
      <c r="M327" s="105"/>
      <c r="N327" s="106"/>
      <c r="O327" s="106"/>
      <c r="P327" s="106"/>
    </row>
    <row r="328" spans="1:16" ht="12.75" x14ac:dyDescent="0.2">
      <c r="A328" s="101" t="s">
        <v>763</v>
      </c>
      <c r="B328" s="176"/>
      <c r="C328" s="177"/>
      <c r="D328" s="104"/>
      <c r="E328" s="104"/>
      <c r="F328" s="104"/>
      <c r="G328" s="104"/>
      <c r="H328" s="104"/>
      <c r="I328" s="104"/>
      <c r="J328" s="105"/>
      <c r="K328" s="105"/>
      <c r="L328" s="105"/>
      <c r="M328" s="105"/>
      <c r="N328" s="106"/>
      <c r="O328" s="106"/>
      <c r="P328" s="106"/>
    </row>
    <row r="329" spans="1:16" ht="12.75" x14ac:dyDescent="0.2">
      <c r="A329" s="101" t="s">
        <v>764</v>
      </c>
      <c r="B329" s="176"/>
      <c r="C329" s="177"/>
      <c r="D329" s="104"/>
      <c r="E329" s="104"/>
      <c r="F329" s="104"/>
      <c r="G329" s="104"/>
      <c r="H329" s="104"/>
      <c r="I329" s="104"/>
      <c r="J329" s="105"/>
      <c r="K329" s="105"/>
      <c r="L329" s="105"/>
      <c r="M329" s="105"/>
      <c r="N329" s="106"/>
      <c r="O329" s="106"/>
      <c r="P329" s="106"/>
    </row>
    <row r="330" spans="1:16" ht="12.75" x14ac:dyDescent="0.2">
      <c r="A330" s="101" t="s">
        <v>765</v>
      </c>
      <c r="B330" s="176"/>
      <c r="C330" s="177"/>
      <c r="D330" s="177"/>
      <c r="E330" s="177"/>
      <c r="F330" s="178"/>
      <c r="G330" s="105"/>
      <c r="H330" s="105"/>
      <c r="I330" s="105"/>
      <c r="J330" s="105"/>
      <c r="K330" s="105"/>
      <c r="L330" s="105"/>
      <c r="M330" s="105"/>
      <c r="N330" s="106"/>
      <c r="O330" s="106"/>
      <c r="P330" s="106"/>
    </row>
    <row r="331" spans="1:16" ht="12.75" x14ac:dyDescent="0.2">
      <c r="A331" s="101" t="s">
        <v>891</v>
      </c>
      <c r="B331" s="176"/>
      <c r="C331" s="177"/>
      <c r="D331" s="104"/>
      <c r="E331" s="177"/>
      <c r="F331" s="178"/>
      <c r="G331" s="105"/>
      <c r="H331" s="105"/>
      <c r="I331" s="105"/>
      <c r="J331" s="105"/>
      <c r="K331" s="105"/>
      <c r="L331" s="105"/>
      <c r="M331" s="105"/>
      <c r="N331" s="106"/>
      <c r="O331" s="106"/>
      <c r="P331" s="106"/>
    </row>
    <row r="332" spans="1:16" ht="12.75" x14ac:dyDescent="0.2">
      <c r="A332" s="101" t="s">
        <v>766</v>
      </c>
      <c r="B332" s="176"/>
      <c r="C332" s="177"/>
      <c r="D332" s="104"/>
      <c r="E332" s="177"/>
      <c r="F332" s="178"/>
      <c r="G332" s="105"/>
      <c r="H332" s="105"/>
      <c r="I332" s="105"/>
      <c r="J332" s="105"/>
      <c r="K332" s="105"/>
      <c r="L332" s="105"/>
      <c r="M332" s="105"/>
      <c r="N332" s="106"/>
      <c r="O332" s="106"/>
      <c r="P332" s="106"/>
    </row>
    <row r="333" spans="1:16" s="5" customFormat="1" ht="12.75" x14ac:dyDescent="0.2">
      <c r="B333" s="20"/>
      <c r="E333" s="100"/>
      <c r="F333" s="6"/>
      <c r="G333" s="1"/>
      <c r="H333" s="1"/>
      <c r="I333" s="1"/>
      <c r="J333" s="1"/>
      <c r="K333" s="1"/>
      <c r="L333" s="1"/>
      <c r="M333" s="1"/>
      <c r="N333" s="39"/>
      <c r="O333" s="39"/>
      <c r="P333" s="40"/>
    </row>
    <row r="334" spans="1:16" ht="12.75" x14ac:dyDescent="0.2">
      <c r="F334" s="6"/>
      <c r="G334" s="1"/>
      <c r="H334" s="1"/>
      <c r="I334" s="1"/>
      <c r="J334" s="1"/>
      <c r="K334" s="1"/>
      <c r="L334" s="1"/>
      <c r="M334" s="1"/>
      <c r="N334" s="39"/>
      <c r="O334" s="39"/>
      <c r="P334" s="40"/>
    </row>
    <row r="335" spans="1:16" ht="12.75" x14ac:dyDescent="0.2">
      <c r="C335" s="1"/>
      <c r="D335" s="1"/>
      <c r="E335" s="1"/>
      <c r="F335" s="1"/>
      <c r="G335" s="1"/>
      <c r="H335" s="1"/>
      <c r="I335" s="1"/>
      <c r="J335" s="1"/>
      <c r="K335" s="1"/>
      <c r="L335" s="1"/>
      <c r="M335" s="1"/>
      <c r="N335" s="39"/>
      <c r="O335" s="39"/>
      <c r="P335" s="40"/>
    </row>
    <row r="336" spans="1:16" ht="12.75" x14ac:dyDescent="0.2">
      <c r="C336" s="1"/>
      <c r="D336" s="1"/>
      <c r="E336" s="1"/>
      <c r="F336" s="1"/>
      <c r="G336" s="1"/>
      <c r="H336" s="1"/>
      <c r="I336" s="1"/>
      <c r="J336" s="1"/>
      <c r="K336" s="1"/>
      <c r="L336" s="1"/>
      <c r="M336" s="1"/>
      <c r="N336" s="39"/>
      <c r="O336" s="39"/>
      <c r="P336" s="40"/>
    </row>
    <row r="337" spans="3:16" ht="12.75" x14ac:dyDescent="0.2">
      <c r="C337" s="1"/>
      <c r="D337" s="1"/>
      <c r="E337" s="1"/>
      <c r="F337" s="1"/>
      <c r="G337" s="1"/>
      <c r="H337" s="1"/>
      <c r="I337" s="1"/>
      <c r="J337" s="1"/>
      <c r="K337" s="1"/>
      <c r="L337" s="1"/>
      <c r="M337" s="1"/>
      <c r="N337" s="39"/>
      <c r="O337" s="39"/>
      <c r="P337" s="40"/>
    </row>
    <row r="338" spans="3:16" ht="12.75" x14ac:dyDescent="0.2">
      <c r="C338" s="1"/>
      <c r="D338" s="1"/>
      <c r="E338" s="1"/>
      <c r="F338" s="1"/>
      <c r="G338" s="1"/>
      <c r="H338" s="1"/>
      <c r="I338" s="1"/>
      <c r="J338" s="1"/>
      <c r="K338" s="1"/>
      <c r="L338" s="1"/>
      <c r="M338" s="1"/>
      <c r="N338" s="39"/>
      <c r="O338" s="39"/>
      <c r="P338" s="40"/>
    </row>
    <row r="339" spans="3:16" ht="12.75" x14ac:dyDescent="0.2">
      <c r="C339" s="1"/>
      <c r="D339" s="1"/>
      <c r="E339" s="1"/>
      <c r="F339" s="1"/>
      <c r="G339" s="1"/>
      <c r="H339" s="1"/>
      <c r="I339" s="1"/>
      <c r="J339" s="1"/>
      <c r="K339" s="1"/>
      <c r="L339" s="1"/>
      <c r="M339" s="1"/>
      <c r="N339" s="39"/>
      <c r="O339" s="39"/>
      <c r="P339" s="40"/>
    </row>
    <row r="340" spans="3:16" ht="12.75" x14ac:dyDescent="0.2">
      <c r="C340" s="1"/>
      <c r="D340" s="1"/>
      <c r="E340" s="1"/>
      <c r="F340" s="1"/>
      <c r="G340" s="1"/>
      <c r="H340" s="1"/>
      <c r="I340" s="1"/>
      <c r="J340" s="1"/>
      <c r="K340" s="1"/>
      <c r="L340" s="1"/>
      <c r="M340" s="1"/>
      <c r="N340" s="39"/>
      <c r="O340" s="39"/>
      <c r="P340" s="40"/>
    </row>
    <row r="341" spans="3:16" ht="12.75" x14ac:dyDescent="0.2">
      <c r="C341" s="1"/>
      <c r="D341" s="1"/>
      <c r="E341" s="1"/>
      <c r="F341" s="1"/>
      <c r="G341" s="1"/>
      <c r="H341" s="1"/>
      <c r="I341" s="1"/>
      <c r="J341" s="1"/>
      <c r="K341" s="1"/>
      <c r="L341" s="1"/>
      <c r="M341" s="1"/>
      <c r="N341" s="39"/>
      <c r="O341" s="39"/>
      <c r="P341" s="40"/>
    </row>
    <row r="342" spans="3:16" ht="12.75" x14ac:dyDescent="0.2">
      <c r="C342" s="1"/>
      <c r="D342" s="1"/>
      <c r="E342" s="1"/>
      <c r="F342" s="1"/>
      <c r="G342" s="1"/>
      <c r="H342" s="1"/>
      <c r="I342" s="1"/>
      <c r="J342" s="1"/>
      <c r="K342" s="1"/>
      <c r="L342" s="1"/>
      <c r="M342" s="1"/>
      <c r="N342" s="39"/>
      <c r="O342" s="39"/>
      <c r="P342" s="40"/>
    </row>
    <row r="343" spans="3:16" ht="12.75" x14ac:dyDescent="0.2">
      <c r="C343" s="1"/>
      <c r="D343" s="1"/>
      <c r="E343" s="1"/>
      <c r="F343" s="1"/>
      <c r="G343" s="1"/>
      <c r="H343" s="1"/>
      <c r="I343" s="1"/>
      <c r="J343" s="1"/>
      <c r="K343" s="1"/>
      <c r="L343" s="1"/>
      <c r="M343" s="1"/>
      <c r="N343" s="39"/>
      <c r="O343" s="39"/>
      <c r="P343" s="40"/>
    </row>
    <row r="344" spans="3:16" ht="12.75" x14ac:dyDescent="0.2">
      <c r="C344" s="1"/>
      <c r="D344" s="1"/>
      <c r="E344" s="1"/>
      <c r="F344" s="1"/>
      <c r="G344" s="1"/>
      <c r="H344" s="1"/>
      <c r="I344" s="1"/>
      <c r="J344" s="1"/>
      <c r="K344" s="1"/>
      <c r="L344" s="1"/>
      <c r="M344" s="1"/>
      <c r="N344" s="39"/>
      <c r="O344" s="39"/>
      <c r="P344" s="40"/>
    </row>
    <row r="345" spans="3:16" ht="12.75" x14ac:dyDescent="0.2">
      <c r="C345" s="1"/>
      <c r="D345" s="1"/>
      <c r="E345" s="1"/>
      <c r="F345" s="1"/>
      <c r="G345" s="1"/>
      <c r="H345" s="1"/>
      <c r="I345" s="1"/>
      <c r="J345" s="1"/>
      <c r="K345" s="1"/>
      <c r="L345" s="1"/>
      <c r="M345" s="1"/>
      <c r="N345" s="39"/>
      <c r="O345" s="39"/>
      <c r="P345" s="40"/>
    </row>
    <row r="346" spans="3:16" ht="12.75" x14ac:dyDescent="0.2">
      <c r="C346" s="1"/>
      <c r="D346" s="1"/>
      <c r="E346" s="1"/>
      <c r="F346" s="1"/>
      <c r="G346" s="1"/>
      <c r="H346" s="1"/>
      <c r="I346" s="1"/>
      <c r="J346" s="1"/>
      <c r="K346" s="1"/>
      <c r="L346" s="1"/>
      <c r="M346" s="1"/>
      <c r="N346" s="39"/>
      <c r="O346" s="39"/>
      <c r="P346" s="40"/>
    </row>
    <row r="347" spans="3:16" ht="12.75" x14ac:dyDescent="0.2">
      <c r="C347" s="1"/>
      <c r="D347" s="1"/>
      <c r="E347" s="1"/>
      <c r="F347" s="1"/>
      <c r="G347" s="1"/>
      <c r="H347" s="1"/>
      <c r="I347" s="1"/>
      <c r="J347" s="1"/>
      <c r="K347" s="1"/>
      <c r="L347" s="1"/>
      <c r="M347" s="1"/>
      <c r="N347" s="39"/>
      <c r="O347" s="39"/>
      <c r="P347" s="40"/>
    </row>
    <row r="348" spans="3:16" ht="12.75" x14ac:dyDescent="0.2">
      <c r="C348" s="1"/>
      <c r="D348" s="1"/>
      <c r="E348" s="1"/>
      <c r="F348" s="1"/>
      <c r="G348" s="1"/>
      <c r="H348" s="1"/>
      <c r="I348" s="1"/>
      <c r="J348" s="1"/>
      <c r="K348" s="1"/>
      <c r="L348" s="1"/>
      <c r="M348" s="1"/>
      <c r="N348" s="39"/>
      <c r="O348" s="39"/>
      <c r="P348" s="40"/>
    </row>
    <row r="349" spans="3:16" ht="12.75" x14ac:dyDescent="0.2">
      <c r="C349" s="1"/>
      <c r="D349" s="1"/>
      <c r="E349" s="1"/>
      <c r="F349" s="1"/>
      <c r="G349" s="1"/>
      <c r="H349" s="1"/>
      <c r="I349" s="1"/>
      <c r="J349" s="1"/>
      <c r="K349" s="1"/>
      <c r="L349" s="1"/>
      <c r="M349" s="1"/>
      <c r="N349" s="39"/>
      <c r="O349" s="39"/>
      <c r="P349" s="40"/>
    </row>
    <row r="350" spans="3:16" ht="12.75" x14ac:dyDescent="0.2">
      <c r="C350" s="1"/>
      <c r="D350" s="1"/>
      <c r="E350" s="1"/>
      <c r="F350" s="1"/>
      <c r="G350" s="1"/>
      <c r="H350" s="1"/>
      <c r="I350" s="1"/>
      <c r="J350" s="1"/>
      <c r="K350" s="1"/>
      <c r="L350" s="1"/>
      <c r="M350" s="1"/>
      <c r="N350" s="39"/>
      <c r="O350" s="39"/>
      <c r="P350" s="40"/>
    </row>
    <row r="351" spans="3:16" ht="12.75" x14ac:dyDescent="0.2">
      <c r="C351" s="1"/>
      <c r="D351" s="1"/>
      <c r="E351" s="1"/>
      <c r="F351" s="1"/>
      <c r="G351" s="1"/>
      <c r="H351" s="1"/>
      <c r="I351" s="1"/>
      <c r="J351" s="1"/>
      <c r="K351" s="1"/>
      <c r="L351" s="1"/>
      <c r="M351" s="1"/>
      <c r="N351" s="39"/>
      <c r="O351" s="39"/>
      <c r="P351" s="40"/>
    </row>
    <row r="352" spans="3:16" ht="12.75" x14ac:dyDescent="0.2">
      <c r="C352" s="1"/>
      <c r="D352" s="1"/>
      <c r="E352" s="1"/>
      <c r="F352" s="1"/>
      <c r="G352" s="1"/>
      <c r="H352" s="1"/>
      <c r="I352" s="1"/>
      <c r="J352" s="1"/>
      <c r="K352" s="1"/>
      <c r="L352" s="1"/>
      <c r="M352" s="1"/>
      <c r="N352" s="39"/>
      <c r="O352" s="39"/>
      <c r="P352" s="40"/>
    </row>
    <row r="353" spans="3:16" ht="12.75" x14ac:dyDescent="0.2">
      <c r="C353" s="1"/>
      <c r="D353" s="1"/>
      <c r="E353" s="1"/>
      <c r="F353" s="1"/>
      <c r="G353" s="1"/>
      <c r="H353" s="1"/>
      <c r="I353" s="1"/>
      <c r="J353" s="1"/>
      <c r="K353" s="1"/>
      <c r="L353" s="1"/>
      <c r="M353" s="1"/>
      <c r="N353" s="39"/>
      <c r="O353" s="39"/>
      <c r="P353" s="40"/>
    </row>
    <row r="354" spans="3:16" ht="12.75" x14ac:dyDescent="0.2">
      <c r="C354" s="1"/>
      <c r="D354" s="1"/>
      <c r="E354" s="1"/>
      <c r="F354" s="1"/>
      <c r="G354" s="1"/>
      <c r="H354" s="1"/>
      <c r="I354" s="1"/>
      <c r="J354" s="1"/>
      <c r="K354" s="1"/>
      <c r="L354" s="1"/>
      <c r="M354" s="1"/>
      <c r="N354" s="39"/>
      <c r="O354" s="39"/>
      <c r="P354" s="40"/>
    </row>
    <row r="355" spans="3:16" ht="12.75" x14ac:dyDescent="0.2">
      <c r="C355" s="1"/>
      <c r="D355" s="1"/>
      <c r="E355" s="1"/>
      <c r="F355" s="1"/>
      <c r="G355" s="1"/>
      <c r="H355" s="1"/>
      <c r="I355" s="1"/>
      <c r="J355" s="1"/>
      <c r="K355" s="1"/>
      <c r="L355" s="1"/>
      <c r="M355" s="1"/>
      <c r="N355" s="39"/>
      <c r="O355" s="39"/>
      <c r="P355" s="40"/>
    </row>
    <row r="356" spans="3:16" ht="12.75" x14ac:dyDescent="0.2">
      <c r="C356" s="1"/>
      <c r="D356" s="1"/>
      <c r="E356" s="1"/>
      <c r="F356" s="1"/>
      <c r="G356" s="1"/>
      <c r="H356" s="1"/>
      <c r="I356" s="1"/>
      <c r="J356" s="1"/>
      <c r="K356" s="1"/>
      <c r="L356" s="1"/>
      <c r="M356" s="1"/>
      <c r="N356" s="39"/>
      <c r="O356" s="39"/>
      <c r="P356" s="40"/>
    </row>
    <row r="357" spans="3:16" ht="12.75" x14ac:dyDescent="0.2">
      <c r="C357" s="1"/>
      <c r="D357" s="1"/>
      <c r="E357" s="1"/>
      <c r="F357" s="1"/>
      <c r="G357" s="1"/>
      <c r="H357" s="1"/>
      <c r="I357" s="1"/>
      <c r="J357" s="1"/>
      <c r="K357" s="1"/>
      <c r="L357" s="1"/>
      <c r="M357" s="1"/>
      <c r="N357" s="39"/>
      <c r="O357" s="39"/>
      <c r="P357" s="40"/>
    </row>
    <row r="358" spans="3:16" ht="12.75" x14ac:dyDescent="0.2">
      <c r="C358" s="1"/>
      <c r="D358" s="1"/>
      <c r="E358" s="1"/>
      <c r="F358" s="1"/>
      <c r="G358" s="1"/>
      <c r="H358" s="1"/>
      <c r="I358" s="1"/>
      <c r="J358" s="1"/>
      <c r="K358" s="1"/>
      <c r="L358" s="1"/>
      <c r="M358" s="1"/>
      <c r="N358" s="39"/>
      <c r="O358" s="39"/>
      <c r="P358" s="40"/>
    </row>
    <row r="359" spans="3:16" ht="12.75" x14ac:dyDescent="0.2">
      <c r="C359" s="1"/>
      <c r="D359" s="1"/>
      <c r="E359" s="1"/>
      <c r="F359" s="1"/>
      <c r="G359" s="1"/>
      <c r="H359" s="1"/>
      <c r="I359" s="1"/>
      <c r="J359" s="1"/>
      <c r="K359" s="1"/>
      <c r="L359" s="1"/>
      <c r="M359" s="1"/>
      <c r="N359" s="39"/>
      <c r="O359" s="39"/>
      <c r="P359" s="40"/>
    </row>
    <row r="360" spans="3:16" ht="12.75" x14ac:dyDescent="0.2">
      <c r="C360" s="1"/>
      <c r="D360" s="1"/>
      <c r="E360" s="1"/>
      <c r="F360" s="1"/>
      <c r="G360" s="1"/>
      <c r="H360" s="1"/>
      <c r="I360" s="1"/>
      <c r="J360" s="1"/>
      <c r="K360" s="1"/>
      <c r="L360" s="1"/>
      <c r="M360" s="1"/>
      <c r="N360" s="39"/>
      <c r="O360" s="39"/>
      <c r="P360" s="40"/>
    </row>
    <row r="361" spans="3:16" ht="12.75" x14ac:dyDescent="0.2">
      <c r="C361" s="1"/>
      <c r="D361" s="1"/>
      <c r="E361" s="1"/>
      <c r="F361" s="1"/>
      <c r="G361" s="1"/>
      <c r="H361" s="1"/>
      <c r="I361" s="1"/>
      <c r="J361" s="1"/>
      <c r="K361" s="1"/>
      <c r="L361" s="1"/>
      <c r="M361" s="1"/>
      <c r="N361" s="39"/>
      <c r="O361" s="39"/>
      <c r="P361" s="40"/>
    </row>
    <row r="362" spans="3:16" ht="12.75" x14ac:dyDescent="0.2">
      <c r="C362" s="1"/>
      <c r="D362" s="1"/>
      <c r="E362" s="1"/>
      <c r="F362" s="1"/>
      <c r="G362" s="1"/>
      <c r="H362" s="1"/>
      <c r="I362" s="1"/>
      <c r="J362" s="1"/>
      <c r="K362" s="1"/>
      <c r="L362" s="1"/>
      <c r="M362" s="1"/>
      <c r="N362" s="39"/>
      <c r="O362" s="39"/>
      <c r="P362" s="40"/>
    </row>
    <row r="363" spans="3:16" ht="12.75" x14ac:dyDescent="0.2">
      <c r="C363" s="1"/>
      <c r="D363" s="1"/>
      <c r="E363" s="1"/>
      <c r="F363" s="1"/>
      <c r="G363" s="1"/>
      <c r="H363" s="1"/>
      <c r="I363" s="1"/>
      <c r="J363" s="1"/>
      <c r="K363" s="1"/>
      <c r="L363" s="1"/>
      <c r="M363" s="1"/>
      <c r="N363" s="39"/>
      <c r="O363" s="39"/>
      <c r="P363" s="40"/>
    </row>
    <row r="364" spans="3:16" ht="12.75" x14ac:dyDescent="0.2">
      <c r="C364" s="1"/>
      <c r="D364" s="1"/>
      <c r="E364" s="1"/>
      <c r="F364" s="1"/>
      <c r="G364" s="1"/>
      <c r="H364" s="1"/>
      <c r="I364" s="1"/>
      <c r="J364" s="1"/>
      <c r="K364" s="1"/>
      <c r="L364" s="1"/>
      <c r="M364" s="1"/>
      <c r="N364" s="39"/>
      <c r="O364" s="39"/>
      <c r="P364" s="40"/>
    </row>
    <row r="365" spans="3:16" ht="12.75" x14ac:dyDescent="0.2">
      <c r="C365" s="1"/>
      <c r="D365" s="1"/>
      <c r="E365" s="1"/>
      <c r="F365" s="1"/>
      <c r="G365" s="1"/>
      <c r="H365" s="1"/>
      <c r="I365" s="1"/>
      <c r="J365" s="1"/>
      <c r="K365" s="1"/>
      <c r="L365" s="1"/>
      <c r="M365" s="1"/>
      <c r="N365" s="39"/>
      <c r="O365" s="39"/>
      <c r="P365" s="40"/>
    </row>
    <row r="366" spans="3:16" ht="12.75" x14ac:dyDescent="0.2">
      <c r="C366" s="1"/>
      <c r="D366" s="1"/>
      <c r="E366" s="1"/>
      <c r="F366" s="1"/>
      <c r="G366" s="1"/>
      <c r="H366" s="1"/>
      <c r="I366" s="1"/>
      <c r="J366" s="1"/>
      <c r="K366" s="1"/>
      <c r="L366" s="1"/>
      <c r="M366" s="1"/>
      <c r="N366" s="39"/>
      <c r="O366" s="39"/>
      <c r="P366" s="40"/>
    </row>
    <row r="367" spans="3:16" ht="12.75" x14ac:dyDescent="0.2">
      <c r="C367" s="1"/>
      <c r="D367" s="1"/>
      <c r="E367" s="1"/>
      <c r="F367" s="1"/>
      <c r="G367" s="1"/>
      <c r="H367" s="1"/>
      <c r="I367" s="1"/>
      <c r="J367" s="1"/>
      <c r="K367" s="1"/>
      <c r="L367" s="1"/>
      <c r="M367" s="1"/>
      <c r="N367" s="39"/>
      <c r="O367" s="39"/>
      <c r="P367" s="40"/>
    </row>
    <row r="368" spans="3:16" ht="12.75" x14ac:dyDescent="0.2">
      <c r="C368" s="1"/>
      <c r="D368" s="1"/>
      <c r="E368" s="1"/>
      <c r="F368" s="1"/>
      <c r="G368" s="1"/>
      <c r="H368" s="1"/>
      <c r="I368" s="1"/>
      <c r="J368" s="1"/>
      <c r="K368" s="1"/>
      <c r="L368" s="1"/>
      <c r="M368" s="1"/>
      <c r="N368" s="39"/>
      <c r="O368" s="39"/>
      <c r="P368" s="40"/>
    </row>
    <row r="369" spans="3:16" ht="12.75" x14ac:dyDescent="0.2">
      <c r="C369" s="1"/>
      <c r="D369" s="1"/>
      <c r="E369" s="1"/>
      <c r="F369" s="1"/>
      <c r="G369" s="1"/>
      <c r="H369" s="1"/>
      <c r="I369" s="1"/>
      <c r="J369" s="1"/>
      <c r="K369" s="1"/>
      <c r="L369" s="1"/>
      <c r="M369" s="1"/>
      <c r="N369" s="39"/>
      <c r="O369" s="39"/>
      <c r="P369" s="40"/>
    </row>
    <row r="370" spans="3:16" ht="12.75" x14ac:dyDescent="0.2">
      <c r="C370" s="1"/>
      <c r="D370" s="1"/>
      <c r="E370" s="1"/>
      <c r="F370" s="1"/>
      <c r="G370" s="1"/>
      <c r="H370" s="1"/>
      <c r="I370" s="1"/>
      <c r="J370" s="1"/>
      <c r="K370" s="1"/>
      <c r="L370" s="1"/>
      <c r="M370" s="1"/>
      <c r="N370" s="39"/>
      <c r="O370" s="39"/>
      <c r="P370" s="40"/>
    </row>
    <row r="371" spans="3:16" ht="12.75" x14ac:dyDescent="0.2">
      <c r="C371" s="1"/>
      <c r="D371" s="1"/>
      <c r="E371" s="1"/>
      <c r="F371" s="1"/>
      <c r="G371" s="1"/>
      <c r="H371" s="1"/>
      <c r="I371" s="1"/>
      <c r="J371" s="1"/>
      <c r="K371" s="1"/>
      <c r="L371" s="1"/>
      <c r="M371" s="1"/>
      <c r="N371" s="39"/>
      <c r="O371" s="39"/>
      <c r="P371" s="40"/>
    </row>
    <row r="372" spans="3:16" ht="12.75" x14ac:dyDescent="0.2">
      <c r="C372" s="1"/>
      <c r="D372" s="1"/>
      <c r="E372" s="1"/>
      <c r="F372" s="1"/>
      <c r="G372" s="1"/>
      <c r="H372" s="1"/>
      <c r="I372" s="1"/>
      <c r="J372" s="1"/>
      <c r="K372" s="1"/>
      <c r="L372" s="1"/>
      <c r="M372" s="1"/>
      <c r="N372" s="39"/>
      <c r="O372" s="39"/>
      <c r="P372" s="40"/>
    </row>
    <row r="373" spans="3:16" ht="12.75" x14ac:dyDescent="0.2">
      <c r="C373" s="1"/>
      <c r="D373" s="1"/>
      <c r="E373" s="1"/>
      <c r="F373" s="1"/>
      <c r="G373" s="1"/>
      <c r="H373" s="1"/>
      <c r="I373" s="1"/>
      <c r="J373" s="1"/>
      <c r="K373" s="1"/>
      <c r="L373" s="1"/>
      <c r="M373" s="1"/>
      <c r="N373" s="39"/>
      <c r="O373" s="39"/>
      <c r="P373" s="40"/>
    </row>
    <row r="374" spans="3:16" ht="12.75" x14ac:dyDescent="0.2">
      <c r="C374" s="1"/>
      <c r="D374" s="1"/>
      <c r="E374" s="1"/>
      <c r="F374" s="1"/>
      <c r="G374" s="1"/>
      <c r="H374" s="1"/>
      <c r="I374" s="1"/>
      <c r="J374" s="1"/>
      <c r="K374" s="1"/>
      <c r="L374" s="1"/>
      <c r="M374" s="1"/>
      <c r="N374" s="39"/>
      <c r="O374" s="39"/>
      <c r="P374" s="40"/>
    </row>
    <row r="375" spans="3:16" ht="12.75" x14ac:dyDescent="0.2">
      <c r="C375" s="1"/>
      <c r="D375" s="1"/>
      <c r="E375" s="1"/>
      <c r="F375" s="1"/>
      <c r="G375" s="1"/>
      <c r="H375" s="1"/>
      <c r="I375" s="1"/>
      <c r="J375" s="1"/>
      <c r="K375" s="1"/>
      <c r="L375" s="1"/>
      <c r="M375" s="1"/>
      <c r="N375" s="39"/>
      <c r="O375" s="39"/>
      <c r="P375" s="40"/>
    </row>
    <row r="376" spans="3:16" ht="12.75" x14ac:dyDescent="0.2">
      <c r="C376" s="1"/>
      <c r="D376" s="1"/>
      <c r="E376" s="1"/>
      <c r="F376" s="1"/>
      <c r="G376" s="1"/>
      <c r="H376" s="1"/>
      <c r="I376" s="1"/>
      <c r="J376" s="1"/>
      <c r="K376" s="1"/>
      <c r="L376" s="1"/>
      <c r="M376" s="1"/>
      <c r="N376" s="39"/>
      <c r="O376" s="39"/>
      <c r="P376" s="40"/>
    </row>
    <row r="377" spans="3:16" ht="12.75" x14ac:dyDescent="0.2">
      <c r="C377" s="1"/>
      <c r="D377" s="1"/>
      <c r="E377" s="1"/>
      <c r="F377" s="1"/>
      <c r="G377" s="1"/>
      <c r="H377" s="1"/>
      <c r="I377" s="1"/>
      <c r="J377" s="1"/>
      <c r="K377" s="1"/>
      <c r="L377" s="1"/>
      <c r="M377" s="1"/>
      <c r="N377" s="39"/>
      <c r="O377" s="39"/>
      <c r="P377" s="40"/>
    </row>
    <row r="378" spans="3:16" ht="12.75" x14ac:dyDescent="0.2">
      <c r="C378" s="1"/>
      <c r="D378" s="1"/>
      <c r="E378" s="1"/>
      <c r="F378" s="1"/>
      <c r="G378" s="1"/>
      <c r="H378" s="1"/>
      <c r="I378" s="1"/>
      <c r="J378" s="1"/>
      <c r="K378" s="1"/>
      <c r="L378" s="1"/>
      <c r="M378" s="1"/>
      <c r="N378" s="39"/>
      <c r="O378" s="39"/>
      <c r="P378" s="40"/>
    </row>
    <row r="379" spans="3:16" ht="12.75" x14ac:dyDescent="0.2">
      <c r="C379" s="1"/>
      <c r="D379" s="1"/>
      <c r="E379" s="1"/>
      <c r="F379" s="1"/>
      <c r="G379" s="1"/>
      <c r="H379" s="1"/>
      <c r="I379" s="1"/>
      <c r="J379" s="1"/>
      <c r="K379" s="1"/>
      <c r="L379" s="1"/>
      <c r="M379" s="1"/>
      <c r="N379" s="39"/>
      <c r="O379" s="39"/>
      <c r="P379" s="40"/>
    </row>
    <row r="380" spans="3:16" ht="12.75" x14ac:dyDescent="0.2">
      <c r="C380" s="1"/>
      <c r="D380" s="1"/>
      <c r="E380" s="1"/>
      <c r="F380" s="1"/>
      <c r="G380" s="1"/>
      <c r="H380" s="1"/>
      <c r="I380" s="1"/>
      <c r="J380" s="1"/>
      <c r="K380" s="1"/>
      <c r="L380" s="1"/>
      <c r="M380" s="1"/>
      <c r="N380" s="39"/>
      <c r="O380" s="39"/>
      <c r="P380" s="40"/>
    </row>
    <row r="381" spans="3:16" ht="12.75" x14ac:dyDescent="0.2">
      <c r="C381" s="1"/>
      <c r="D381" s="1"/>
      <c r="E381" s="1"/>
      <c r="F381" s="1"/>
      <c r="G381" s="1"/>
      <c r="H381" s="1"/>
      <c r="I381" s="1"/>
      <c r="J381" s="1"/>
      <c r="K381" s="1"/>
      <c r="L381" s="1"/>
      <c r="M381" s="1"/>
      <c r="N381" s="39"/>
      <c r="O381" s="39"/>
      <c r="P381" s="40"/>
    </row>
    <row r="382" spans="3:16" ht="12.75" x14ac:dyDescent="0.2">
      <c r="C382" s="1"/>
      <c r="D382" s="1"/>
      <c r="E382" s="1"/>
      <c r="F382" s="1"/>
      <c r="G382" s="1"/>
      <c r="H382" s="1"/>
      <c r="I382" s="1"/>
      <c r="J382" s="1"/>
      <c r="K382" s="1"/>
      <c r="L382" s="1"/>
      <c r="M382" s="1"/>
      <c r="N382" s="39"/>
      <c r="O382" s="39"/>
      <c r="P382" s="40"/>
    </row>
    <row r="383" spans="3:16" ht="12.75" x14ac:dyDescent="0.2">
      <c r="C383" s="1"/>
      <c r="D383" s="1"/>
      <c r="E383" s="1"/>
      <c r="F383" s="1"/>
      <c r="G383" s="1"/>
      <c r="H383" s="1"/>
      <c r="I383" s="1"/>
      <c r="J383" s="1"/>
      <c r="K383" s="1"/>
      <c r="L383" s="1"/>
      <c r="M383" s="1"/>
      <c r="N383" s="39"/>
      <c r="O383" s="39"/>
      <c r="P383" s="40"/>
    </row>
    <row r="384" spans="3:16" ht="12.75" x14ac:dyDescent="0.2">
      <c r="C384" s="1"/>
      <c r="D384" s="1"/>
      <c r="E384" s="1"/>
      <c r="F384" s="1"/>
      <c r="G384" s="1"/>
      <c r="H384" s="1"/>
      <c r="I384" s="1"/>
      <c r="J384" s="1"/>
      <c r="K384" s="1"/>
      <c r="L384" s="1"/>
      <c r="M384" s="1"/>
      <c r="N384" s="39"/>
      <c r="O384" s="39"/>
      <c r="P384" s="40"/>
    </row>
    <row r="385" spans="3:16" ht="12.75" x14ac:dyDescent="0.2">
      <c r="C385" s="1"/>
      <c r="D385" s="1"/>
      <c r="E385" s="1"/>
      <c r="F385" s="1"/>
      <c r="G385" s="1"/>
      <c r="H385" s="1"/>
      <c r="I385" s="1"/>
      <c r="J385" s="1"/>
      <c r="K385" s="1"/>
      <c r="L385" s="1"/>
      <c r="M385" s="1"/>
      <c r="N385" s="39"/>
      <c r="O385" s="39"/>
      <c r="P385" s="40"/>
    </row>
    <row r="386" spans="3:16" ht="12.75" x14ac:dyDescent="0.2">
      <c r="C386" s="1"/>
      <c r="D386" s="1"/>
      <c r="E386" s="1"/>
      <c r="F386" s="1"/>
      <c r="G386" s="1"/>
      <c r="H386" s="1"/>
      <c r="I386" s="1"/>
      <c r="J386" s="1"/>
      <c r="K386" s="1"/>
      <c r="L386" s="1"/>
      <c r="M386" s="1"/>
      <c r="N386" s="39"/>
      <c r="O386" s="39"/>
      <c r="P386" s="40"/>
    </row>
    <row r="387" spans="3:16" ht="12.75" x14ac:dyDescent="0.2">
      <c r="C387" s="1"/>
      <c r="D387" s="1"/>
      <c r="E387" s="1"/>
      <c r="F387" s="1"/>
      <c r="G387" s="1"/>
      <c r="H387" s="1"/>
      <c r="I387" s="1"/>
      <c r="J387" s="1"/>
      <c r="K387" s="1"/>
      <c r="L387" s="1"/>
      <c r="M387" s="1"/>
      <c r="N387" s="39"/>
      <c r="O387" s="39"/>
      <c r="P387" s="40"/>
    </row>
    <row r="388" spans="3:16" ht="12.75" x14ac:dyDescent="0.2">
      <c r="C388" s="1"/>
      <c r="D388" s="1"/>
      <c r="E388" s="1"/>
      <c r="F388" s="1"/>
      <c r="G388" s="1"/>
      <c r="H388" s="1"/>
      <c r="I388" s="1"/>
      <c r="J388" s="1"/>
      <c r="K388" s="1"/>
      <c r="L388" s="1"/>
      <c r="M388" s="1"/>
      <c r="N388" s="39"/>
      <c r="O388" s="39"/>
      <c r="P388" s="40"/>
    </row>
    <row r="389" spans="3:16" ht="12.75" x14ac:dyDescent="0.2">
      <c r="C389" s="1"/>
      <c r="D389" s="1"/>
      <c r="E389" s="1"/>
      <c r="F389" s="1"/>
      <c r="G389" s="1"/>
      <c r="H389" s="1"/>
      <c r="I389" s="1"/>
      <c r="J389" s="1"/>
      <c r="K389" s="1"/>
      <c r="L389" s="1"/>
      <c r="M389" s="1"/>
      <c r="N389" s="39"/>
      <c r="O389" s="39"/>
      <c r="P389" s="40"/>
    </row>
    <row r="390" spans="3:16" ht="12.75" x14ac:dyDescent="0.2">
      <c r="C390" s="1"/>
      <c r="D390" s="1"/>
      <c r="E390" s="1"/>
      <c r="F390" s="1"/>
      <c r="G390" s="1"/>
      <c r="H390" s="1"/>
      <c r="I390" s="1"/>
      <c r="J390" s="1"/>
      <c r="K390" s="1"/>
      <c r="L390" s="1"/>
      <c r="M390" s="1"/>
      <c r="N390" s="39"/>
      <c r="O390" s="39"/>
      <c r="P390" s="40"/>
    </row>
    <row r="391" spans="3:16" ht="12.75" x14ac:dyDescent="0.2">
      <c r="C391" s="1"/>
      <c r="D391" s="1"/>
      <c r="E391" s="1"/>
      <c r="F391" s="1"/>
      <c r="G391" s="1"/>
      <c r="H391" s="1"/>
      <c r="I391" s="1"/>
      <c r="J391" s="1"/>
      <c r="K391" s="1"/>
      <c r="L391" s="1"/>
      <c r="M391" s="1"/>
      <c r="N391" s="39"/>
      <c r="O391" s="39"/>
      <c r="P391" s="40"/>
    </row>
    <row r="392" spans="3:16" ht="12.75" x14ac:dyDescent="0.2">
      <c r="C392" s="1"/>
      <c r="D392" s="1"/>
      <c r="E392" s="1"/>
      <c r="F392" s="1"/>
      <c r="G392" s="1"/>
      <c r="H392" s="1"/>
      <c r="I392" s="1"/>
      <c r="J392" s="1"/>
      <c r="K392" s="1"/>
      <c r="L392" s="1"/>
      <c r="M392" s="1"/>
      <c r="N392" s="39"/>
      <c r="O392" s="39"/>
      <c r="P392" s="40"/>
    </row>
    <row r="393" spans="3:16" ht="12.75" x14ac:dyDescent="0.2">
      <c r="C393" s="1"/>
      <c r="D393" s="1"/>
      <c r="E393" s="1"/>
      <c r="F393" s="1"/>
      <c r="G393" s="1"/>
      <c r="H393" s="1"/>
      <c r="I393" s="1"/>
      <c r="J393" s="1"/>
      <c r="K393" s="1"/>
      <c r="L393" s="1"/>
      <c r="M393" s="1"/>
      <c r="N393" s="39"/>
      <c r="O393" s="39"/>
      <c r="P393" s="40"/>
    </row>
    <row r="394" spans="3:16" ht="12.75" x14ac:dyDescent="0.2">
      <c r="C394" s="1"/>
      <c r="D394" s="1"/>
      <c r="E394" s="1"/>
      <c r="F394" s="1"/>
      <c r="G394" s="1"/>
      <c r="H394" s="1"/>
      <c r="I394" s="1"/>
      <c r="J394" s="1"/>
      <c r="K394" s="1"/>
      <c r="L394" s="1"/>
      <c r="M394" s="1"/>
      <c r="N394" s="39"/>
      <c r="O394" s="39"/>
      <c r="P394" s="40"/>
    </row>
    <row r="395" spans="3:16" ht="12.75" x14ac:dyDescent="0.2">
      <c r="C395" s="1"/>
      <c r="D395" s="1"/>
      <c r="E395" s="1"/>
      <c r="F395" s="1"/>
      <c r="G395" s="1"/>
      <c r="H395" s="1"/>
      <c r="I395" s="1"/>
      <c r="J395" s="1"/>
      <c r="K395" s="1"/>
      <c r="L395" s="1"/>
      <c r="M395" s="1"/>
      <c r="N395" s="39"/>
      <c r="O395" s="39"/>
      <c r="P395" s="40"/>
    </row>
    <row r="396" spans="3:16" ht="12.75" x14ac:dyDescent="0.2">
      <c r="C396" s="1"/>
      <c r="D396" s="1"/>
      <c r="E396" s="1"/>
      <c r="F396" s="1"/>
      <c r="G396" s="1"/>
      <c r="H396" s="1"/>
      <c r="I396" s="1"/>
      <c r="J396" s="1"/>
      <c r="K396" s="1"/>
      <c r="L396" s="1"/>
      <c r="M396" s="1"/>
      <c r="N396" s="39"/>
      <c r="O396" s="39"/>
      <c r="P396" s="40"/>
    </row>
    <row r="397" spans="3:16" ht="12.75" x14ac:dyDescent="0.2">
      <c r="C397" s="1"/>
      <c r="D397" s="1"/>
      <c r="E397" s="1"/>
      <c r="F397" s="1"/>
      <c r="G397" s="1"/>
      <c r="H397" s="1"/>
      <c r="I397" s="1"/>
      <c r="J397" s="1"/>
      <c r="K397" s="1"/>
      <c r="L397" s="1"/>
      <c r="M397" s="1"/>
      <c r="N397" s="39"/>
      <c r="O397" s="39"/>
      <c r="P397" s="40"/>
    </row>
    <row r="398" spans="3:16" ht="12.75" x14ac:dyDescent="0.2">
      <c r="C398" s="1"/>
      <c r="D398" s="1"/>
      <c r="E398" s="1"/>
      <c r="F398" s="1"/>
      <c r="G398" s="1"/>
      <c r="H398" s="1"/>
      <c r="I398" s="1"/>
      <c r="J398" s="1"/>
      <c r="K398" s="1"/>
      <c r="L398" s="1"/>
      <c r="M398" s="1"/>
      <c r="N398" s="39"/>
      <c r="O398" s="39"/>
      <c r="P398" s="40"/>
    </row>
    <row r="399" spans="3:16" ht="12.75" x14ac:dyDescent="0.2">
      <c r="C399" s="1"/>
      <c r="D399" s="1"/>
      <c r="E399" s="1"/>
      <c r="F399" s="1"/>
      <c r="G399" s="1"/>
      <c r="H399" s="1"/>
      <c r="I399" s="1"/>
      <c r="J399" s="1"/>
      <c r="K399" s="1"/>
      <c r="L399" s="1"/>
      <c r="M399" s="1"/>
      <c r="N399" s="39"/>
      <c r="O399" s="39"/>
      <c r="P399" s="40"/>
    </row>
    <row r="400" spans="3:16" ht="12.75" x14ac:dyDescent="0.2">
      <c r="C400" s="1"/>
      <c r="D400" s="1"/>
      <c r="E400" s="1"/>
      <c r="F400" s="1"/>
      <c r="G400" s="1"/>
      <c r="H400" s="1"/>
      <c r="I400" s="1"/>
      <c r="J400" s="1"/>
      <c r="K400" s="1"/>
      <c r="L400" s="1"/>
      <c r="M400" s="1"/>
      <c r="N400" s="39"/>
      <c r="O400" s="39"/>
      <c r="P400" s="40"/>
    </row>
    <row r="401" spans="3:16" ht="12.75" x14ac:dyDescent="0.2">
      <c r="C401" s="1"/>
      <c r="D401" s="1"/>
      <c r="E401" s="1"/>
      <c r="F401" s="1"/>
      <c r="G401" s="1"/>
      <c r="H401" s="1"/>
      <c r="I401" s="1"/>
      <c r="J401" s="1"/>
      <c r="K401" s="1"/>
      <c r="L401" s="1"/>
      <c r="M401" s="1"/>
      <c r="N401" s="39"/>
      <c r="O401" s="39"/>
      <c r="P401" s="40"/>
    </row>
    <row r="402" spans="3:16" ht="12.75" x14ac:dyDescent="0.2">
      <c r="C402" s="1"/>
      <c r="D402" s="1"/>
      <c r="E402" s="1"/>
      <c r="F402" s="1"/>
      <c r="G402" s="1"/>
      <c r="H402" s="1"/>
      <c r="I402" s="1"/>
      <c r="J402" s="1"/>
      <c r="K402" s="1"/>
      <c r="L402" s="1"/>
      <c r="M402" s="1"/>
      <c r="N402" s="39"/>
      <c r="O402" s="39"/>
      <c r="P402" s="40"/>
    </row>
    <row r="403" spans="3:16" ht="12.75" x14ac:dyDescent="0.2">
      <c r="C403" s="1"/>
      <c r="D403" s="1"/>
      <c r="E403" s="1"/>
      <c r="F403" s="1"/>
      <c r="G403" s="1"/>
      <c r="H403" s="1"/>
      <c r="I403" s="1"/>
      <c r="J403" s="1"/>
      <c r="K403" s="1"/>
      <c r="L403" s="1"/>
      <c r="M403" s="1"/>
      <c r="N403" s="39"/>
      <c r="O403" s="39"/>
      <c r="P403" s="40"/>
    </row>
    <row r="404" spans="3:16" ht="12.75" x14ac:dyDescent="0.2">
      <c r="C404" s="1"/>
      <c r="D404" s="1"/>
      <c r="E404" s="1"/>
      <c r="F404" s="1"/>
      <c r="G404" s="1"/>
      <c r="H404" s="1"/>
      <c r="I404" s="1"/>
      <c r="J404" s="1"/>
      <c r="K404" s="1"/>
      <c r="L404" s="1"/>
      <c r="M404" s="1"/>
      <c r="N404" s="39"/>
      <c r="O404" s="39"/>
      <c r="P404" s="40"/>
    </row>
    <row r="405" spans="3:16" ht="12.75" x14ac:dyDescent="0.2">
      <c r="C405" s="1"/>
      <c r="D405" s="1"/>
      <c r="E405" s="1"/>
      <c r="F405" s="1"/>
      <c r="G405" s="1"/>
      <c r="H405" s="1"/>
      <c r="I405" s="1"/>
      <c r="J405" s="1"/>
      <c r="K405" s="1"/>
      <c r="L405" s="1"/>
      <c r="M405" s="1"/>
      <c r="N405" s="39"/>
      <c r="O405" s="39"/>
      <c r="P405" s="40"/>
    </row>
    <row r="406" spans="3:16" ht="12.75" x14ac:dyDescent="0.2">
      <c r="C406" s="1"/>
      <c r="D406" s="1"/>
      <c r="E406" s="1"/>
      <c r="F406" s="1"/>
      <c r="G406" s="1"/>
      <c r="H406" s="1"/>
      <c r="I406" s="1"/>
      <c r="J406" s="1"/>
      <c r="K406" s="1"/>
      <c r="L406" s="1"/>
      <c r="M406" s="1"/>
      <c r="N406" s="39"/>
      <c r="O406" s="39"/>
      <c r="P406" s="40"/>
    </row>
    <row r="407" spans="3:16" ht="12.75" x14ac:dyDescent="0.2">
      <c r="C407" s="1"/>
      <c r="D407" s="1"/>
      <c r="E407" s="1"/>
      <c r="F407" s="1"/>
      <c r="G407" s="1"/>
      <c r="H407" s="1"/>
      <c r="I407" s="1"/>
      <c r="J407" s="1"/>
      <c r="K407" s="1"/>
      <c r="L407" s="1"/>
      <c r="M407" s="1"/>
      <c r="N407" s="39"/>
      <c r="O407" s="39"/>
      <c r="P407" s="40"/>
    </row>
    <row r="408" spans="3:16" ht="12.75" x14ac:dyDescent="0.2">
      <c r="C408" s="1"/>
      <c r="D408" s="1"/>
      <c r="E408" s="1"/>
      <c r="F408" s="1"/>
      <c r="G408" s="1"/>
      <c r="H408" s="1"/>
      <c r="I408" s="1"/>
      <c r="J408" s="1"/>
      <c r="K408" s="1"/>
      <c r="L408" s="1"/>
      <c r="M408" s="1"/>
      <c r="N408" s="39"/>
      <c r="O408" s="39"/>
      <c r="P408" s="40"/>
    </row>
    <row r="409" spans="3:16" ht="12.75" x14ac:dyDescent="0.2">
      <c r="C409" s="1"/>
      <c r="D409" s="1"/>
      <c r="E409" s="1"/>
      <c r="F409" s="1"/>
      <c r="G409" s="1"/>
      <c r="H409" s="1"/>
      <c r="I409" s="1"/>
      <c r="J409" s="1"/>
      <c r="K409" s="1"/>
      <c r="L409" s="1"/>
      <c r="M409" s="1"/>
      <c r="N409" s="39"/>
      <c r="O409" s="39"/>
      <c r="P409" s="40"/>
    </row>
    <row r="410" spans="3:16" ht="12.75" x14ac:dyDescent="0.2">
      <c r="C410" s="1"/>
      <c r="D410" s="1"/>
      <c r="E410" s="1"/>
      <c r="F410" s="1"/>
      <c r="G410" s="1"/>
      <c r="H410" s="1"/>
      <c r="I410" s="1"/>
      <c r="J410" s="1"/>
      <c r="K410" s="1"/>
      <c r="L410" s="1"/>
      <c r="M410" s="1"/>
      <c r="N410" s="39"/>
      <c r="O410" s="39"/>
      <c r="P410" s="40"/>
    </row>
    <row r="411" spans="3:16" ht="12.75" x14ac:dyDescent="0.2">
      <c r="C411" s="1"/>
      <c r="D411" s="1"/>
      <c r="E411" s="1"/>
      <c r="F411" s="1"/>
      <c r="G411" s="1"/>
      <c r="H411" s="1"/>
      <c r="I411" s="1"/>
      <c r="J411" s="1"/>
      <c r="K411" s="1"/>
      <c r="L411" s="1"/>
      <c r="M411" s="1"/>
      <c r="N411" s="39"/>
      <c r="O411" s="39"/>
      <c r="P411" s="40"/>
    </row>
    <row r="412" spans="3:16" ht="12.75" x14ac:dyDescent="0.2">
      <c r="C412" s="1"/>
      <c r="D412" s="1"/>
      <c r="E412" s="1"/>
      <c r="F412" s="1"/>
      <c r="G412" s="1"/>
      <c r="H412" s="1"/>
      <c r="I412" s="1"/>
      <c r="J412" s="1"/>
      <c r="K412" s="1"/>
      <c r="L412" s="1"/>
      <c r="M412" s="1"/>
      <c r="N412" s="39"/>
      <c r="O412" s="39"/>
      <c r="P412" s="40"/>
    </row>
    <row r="413" spans="3:16" ht="12.75" x14ac:dyDescent="0.2">
      <c r="C413" s="1"/>
      <c r="D413" s="1"/>
      <c r="E413" s="1"/>
      <c r="F413" s="1"/>
      <c r="G413" s="1"/>
      <c r="H413" s="1"/>
      <c r="I413" s="1"/>
      <c r="J413" s="1"/>
      <c r="K413" s="1"/>
      <c r="L413" s="1"/>
      <c r="M413" s="1"/>
      <c r="N413" s="39"/>
      <c r="O413" s="39"/>
      <c r="P413" s="40"/>
    </row>
    <row r="414" spans="3:16" ht="12.75" x14ac:dyDescent="0.2">
      <c r="C414" s="1"/>
      <c r="D414" s="1"/>
      <c r="E414" s="1"/>
      <c r="F414" s="1"/>
      <c r="G414" s="1"/>
      <c r="H414" s="1"/>
      <c r="I414" s="1"/>
      <c r="J414" s="1"/>
      <c r="K414" s="1"/>
      <c r="L414" s="1"/>
      <c r="M414" s="1"/>
      <c r="N414" s="39"/>
      <c r="O414" s="39"/>
      <c r="P414" s="40"/>
    </row>
    <row r="415" spans="3:16" ht="12.75" x14ac:dyDescent="0.2">
      <c r="C415" s="1"/>
      <c r="D415" s="1"/>
      <c r="E415" s="1"/>
      <c r="F415" s="1"/>
      <c r="G415" s="1"/>
      <c r="H415" s="1"/>
      <c r="I415" s="1"/>
      <c r="J415" s="1"/>
      <c r="K415" s="1"/>
      <c r="L415" s="1"/>
      <c r="M415" s="1"/>
      <c r="N415" s="39"/>
      <c r="O415" s="39"/>
      <c r="P415" s="40"/>
    </row>
    <row r="416" spans="3:16" ht="12.75" x14ac:dyDescent="0.2">
      <c r="C416" s="1"/>
      <c r="D416" s="1"/>
      <c r="E416" s="1"/>
      <c r="F416" s="1"/>
      <c r="G416" s="1"/>
      <c r="H416" s="1"/>
      <c r="I416" s="1"/>
      <c r="J416" s="1"/>
      <c r="K416" s="1"/>
      <c r="L416" s="1"/>
      <c r="M416" s="1"/>
      <c r="N416" s="39"/>
      <c r="O416" s="39"/>
      <c r="P416" s="40"/>
    </row>
    <row r="417" spans="3:16" ht="12.75" x14ac:dyDescent="0.2">
      <c r="C417" s="1"/>
      <c r="D417" s="1"/>
      <c r="E417" s="1"/>
      <c r="F417" s="1"/>
      <c r="G417" s="1"/>
      <c r="H417" s="1"/>
      <c r="I417" s="1"/>
      <c r="J417" s="1"/>
      <c r="K417" s="1"/>
      <c r="L417" s="1"/>
      <c r="M417" s="1"/>
      <c r="N417" s="39"/>
      <c r="O417" s="39"/>
      <c r="P417" s="40"/>
    </row>
    <row r="418" spans="3:16" ht="12.75" x14ac:dyDescent="0.2">
      <c r="C418" s="1"/>
      <c r="D418" s="1"/>
      <c r="E418" s="1"/>
      <c r="F418" s="1"/>
      <c r="G418" s="1"/>
      <c r="H418" s="1"/>
      <c r="I418" s="1"/>
      <c r="J418" s="1"/>
      <c r="K418" s="1"/>
      <c r="L418" s="1"/>
      <c r="M418" s="1"/>
      <c r="N418" s="39"/>
      <c r="O418" s="39"/>
      <c r="P418" s="40"/>
    </row>
    <row r="419" spans="3:16" ht="12.75" x14ac:dyDescent="0.2">
      <c r="C419" s="1"/>
      <c r="D419" s="1"/>
      <c r="E419" s="1"/>
      <c r="F419" s="1"/>
      <c r="G419" s="1"/>
      <c r="H419" s="1"/>
      <c r="I419" s="1"/>
      <c r="J419" s="1"/>
      <c r="K419" s="1"/>
      <c r="L419" s="1"/>
      <c r="M419" s="1"/>
      <c r="N419" s="39"/>
      <c r="O419" s="39"/>
      <c r="P419" s="40"/>
    </row>
    <row r="420" spans="3:16" ht="12.75" x14ac:dyDescent="0.2">
      <c r="C420" s="1"/>
      <c r="D420" s="1"/>
      <c r="E420" s="1"/>
      <c r="F420" s="1"/>
      <c r="G420" s="1"/>
      <c r="H420" s="1"/>
      <c r="I420" s="1"/>
      <c r="J420" s="1"/>
      <c r="K420" s="1"/>
      <c r="L420" s="1"/>
      <c r="M420" s="1"/>
      <c r="N420" s="39"/>
      <c r="O420" s="39"/>
      <c r="P420" s="40"/>
    </row>
    <row r="421" spans="3:16" ht="12.75" x14ac:dyDescent="0.2">
      <c r="C421" s="1"/>
      <c r="D421" s="1"/>
      <c r="E421" s="1"/>
      <c r="F421" s="1"/>
      <c r="G421" s="1"/>
      <c r="H421" s="1"/>
      <c r="I421" s="1"/>
      <c r="J421" s="1"/>
      <c r="K421" s="1"/>
      <c r="L421" s="1"/>
      <c r="M421" s="1"/>
      <c r="N421" s="39"/>
      <c r="O421" s="39"/>
      <c r="P421" s="40"/>
    </row>
    <row r="422" spans="3:16" ht="12.75" x14ac:dyDescent="0.2">
      <c r="C422" s="1"/>
      <c r="D422" s="1"/>
      <c r="E422" s="1"/>
      <c r="F422" s="1"/>
      <c r="G422" s="1"/>
      <c r="H422" s="1"/>
      <c r="I422" s="1"/>
      <c r="J422" s="1"/>
      <c r="K422" s="1"/>
      <c r="L422" s="1"/>
      <c r="M422" s="1"/>
      <c r="N422" s="39"/>
      <c r="O422" s="39"/>
      <c r="P422" s="40"/>
    </row>
    <row r="423" spans="3:16" ht="12.75" x14ac:dyDescent="0.2">
      <c r="C423" s="1"/>
      <c r="D423" s="1"/>
      <c r="E423" s="1"/>
      <c r="F423" s="1"/>
      <c r="G423" s="1"/>
      <c r="H423" s="1"/>
      <c r="I423" s="1"/>
      <c r="J423" s="1"/>
      <c r="K423" s="1"/>
      <c r="L423" s="1"/>
      <c r="M423" s="1"/>
      <c r="N423" s="39"/>
      <c r="O423" s="39"/>
      <c r="P423" s="40"/>
    </row>
    <row r="424" spans="3:16" ht="12.75" x14ac:dyDescent="0.2">
      <c r="C424" s="1"/>
      <c r="D424" s="1"/>
      <c r="E424" s="1"/>
      <c r="F424" s="1"/>
      <c r="G424" s="1"/>
      <c r="H424" s="1"/>
      <c r="I424" s="1"/>
      <c r="J424" s="1"/>
      <c r="K424" s="1"/>
      <c r="L424" s="1"/>
      <c r="M424" s="1"/>
      <c r="N424" s="39"/>
      <c r="O424" s="39"/>
      <c r="P424" s="40"/>
    </row>
    <row r="425" spans="3:16" ht="12.75" x14ac:dyDescent="0.2">
      <c r="C425" s="1"/>
      <c r="D425" s="1"/>
      <c r="E425" s="1"/>
      <c r="F425" s="1"/>
      <c r="G425" s="1"/>
      <c r="H425" s="1"/>
      <c r="I425" s="1"/>
      <c r="J425" s="1"/>
      <c r="K425" s="1"/>
      <c r="L425" s="1"/>
      <c r="M425" s="1"/>
      <c r="N425" s="39"/>
      <c r="O425" s="39"/>
      <c r="P425" s="40"/>
    </row>
    <row r="426" spans="3:16" ht="12.75" x14ac:dyDescent="0.2">
      <c r="C426" s="1"/>
      <c r="D426" s="1"/>
      <c r="E426" s="1"/>
      <c r="F426" s="1"/>
      <c r="G426" s="1"/>
      <c r="H426" s="1"/>
      <c r="I426" s="1"/>
      <c r="J426" s="1"/>
      <c r="K426" s="1"/>
      <c r="L426" s="1"/>
      <c r="M426" s="1"/>
      <c r="N426" s="39"/>
      <c r="O426" s="39"/>
      <c r="P426" s="40"/>
    </row>
    <row r="427" spans="3:16" ht="12.75" x14ac:dyDescent="0.2">
      <c r="C427" s="1"/>
      <c r="D427" s="1"/>
      <c r="E427" s="1"/>
      <c r="F427" s="1"/>
      <c r="G427" s="1"/>
      <c r="H427" s="1"/>
      <c r="I427" s="1"/>
      <c r="J427" s="1"/>
      <c r="K427" s="1"/>
      <c r="L427" s="1"/>
      <c r="M427" s="1"/>
      <c r="N427" s="39"/>
      <c r="O427" s="39"/>
      <c r="P427" s="40"/>
    </row>
    <row r="428" spans="3:16" ht="12.75" x14ac:dyDescent="0.2">
      <c r="C428" s="1"/>
      <c r="D428" s="1"/>
      <c r="E428" s="1"/>
      <c r="F428" s="1"/>
      <c r="G428" s="1"/>
      <c r="H428" s="1"/>
      <c r="I428" s="1"/>
      <c r="J428" s="1"/>
      <c r="K428" s="1"/>
      <c r="L428" s="1"/>
      <c r="M428" s="1"/>
      <c r="N428" s="39"/>
      <c r="O428" s="39"/>
      <c r="P428" s="40"/>
    </row>
    <row r="429" spans="3:16" ht="12.75" x14ac:dyDescent="0.2">
      <c r="C429" s="1"/>
      <c r="D429" s="1"/>
      <c r="E429" s="1"/>
      <c r="F429" s="1"/>
      <c r="G429" s="1"/>
      <c r="H429" s="1"/>
      <c r="I429" s="1"/>
      <c r="J429" s="1"/>
      <c r="K429" s="1"/>
      <c r="L429" s="1"/>
      <c r="M429" s="1"/>
      <c r="N429" s="39"/>
      <c r="O429" s="39"/>
      <c r="P429" s="40"/>
    </row>
    <row r="430" spans="3:16" ht="12.75" x14ac:dyDescent="0.2">
      <c r="C430" s="1"/>
      <c r="D430" s="1"/>
      <c r="E430" s="1"/>
      <c r="F430" s="1"/>
      <c r="G430" s="1"/>
      <c r="H430" s="1"/>
      <c r="I430" s="1"/>
      <c r="J430" s="1"/>
      <c r="K430" s="1"/>
      <c r="L430" s="1"/>
      <c r="M430" s="1"/>
      <c r="N430" s="39"/>
      <c r="O430" s="39"/>
      <c r="P430" s="40"/>
    </row>
    <row r="431" spans="3:16" ht="12.75" x14ac:dyDescent="0.2">
      <c r="C431" s="1"/>
      <c r="D431" s="1"/>
      <c r="E431" s="1"/>
      <c r="F431" s="1"/>
      <c r="G431" s="1"/>
      <c r="H431" s="1"/>
      <c r="I431" s="1"/>
      <c r="J431" s="1"/>
      <c r="K431" s="1"/>
      <c r="L431" s="1"/>
      <c r="M431" s="1"/>
      <c r="N431" s="39"/>
      <c r="O431" s="39"/>
      <c r="P431" s="40"/>
    </row>
    <row r="432" spans="3:16" ht="12.75" x14ac:dyDescent="0.2">
      <c r="C432" s="1"/>
      <c r="D432" s="1"/>
      <c r="E432" s="1"/>
      <c r="F432" s="1"/>
      <c r="G432" s="1"/>
      <c r="H432" s="1"/>
      <c r="I432" s="1"/>
      <c r="J432" s="1"/>
      <c r="K432" s="1"/>
      <c r="L432" s="1"/>
      <c r="M432" s="1"/>
      <c r="N432" s="39"/>
      <c r="O432" s="39"/>
      <c r="P432" s="40"/>
    </row>
    <row r="433" spans="3:16" ht="12.75" x14ac:dyDescent="0.2">
      <c r="C433" s="1"/>
      <c r="D433" s="1"/>
      <c r="E433" s="1"/>
      <c r="F433" s="1"/>
      <c r="G433" s="1"/>
      <c r="H433" s="1"/>
      <c r="I433" s="1"/>
      <c r="J433" s="1"/>
      <c r="K433" s="1"/>
      <c r="L433" s="1"/>
      <c r="M433" s="1"/>
      <c r="N433" s="39"/>
      <c r="O433" s="39"/>
      <c r="P433" s="40"/>
    </row>
    <row r="434" spans="3:16" ht="12.75" x14ac:dyDescent="0.2">
      <c r="C434" s="1"/>
      <c r="D434" s="1"/>
      <c r="E434" s="1"/>
      <c r="F434" s="1"/>
      <c r="G434" s="1"/>
      <c r="H434" s="1"/>
      <c r="I434" s="1"/>
      <c r="J434" s="1"/>
      <c r="K434" s="1"/>
      <c r="L434" s="1"/>
      <c r="M434" s="1"/>
      <c r="N434" s="39"/>
      <c r="O434" s="39"/>
      <c r="P434" s="40"/>
    </row>
    <row r="435" spans="3:16" ht="12.75" x14ac:dyDescent="0.2">
      <c r="C435" s="1"/>
      <c r="D435" s="1"/>
      <c r="E435" s="1"/>
      <c r="F435" s="1"/>
      <c r="G435" s="1"/>
      <c r="H435" s="1"/>
      <c r="I435" s="1"/>
      <c r="J435" s="1"/>
      <c r="K435" s="1"/>
      <c r="L435" s="1"/>
      <c r="M435" s="1"/>
      <c r="N435" s="39"/>
      <c r="O435" s="39"/>
      <c r="P435" s="40"/>
    </row>
    <row r="436" spans="3:16" ht="12.75" x14ac:dyDescent="0.2">
      <c r="C436" s="1"/>
      <c r="D436" s="1"/>
      <c r="E436" s="1"/>
      <c r="F436" s="1"/>
      <c r="G436" s="1"/>
      <c r="H436" s="1"/>
      <c r="I436" s="1"/>
      <c r="J436" s="1"/>
      <c r="K436" s="1"/>
      <c r="L436" s="1"/>
      <c r="M436" s="1"/>
      <c r="N436" s="39"/>
      <c r="O436" s="39"/>
      <c r="P436" s="40"/>
    </row>
    <row r="437" spans="3:16" ht="12.75" x14ac:dyDescent="0.2">
      <c r="C437" s="1"/>
      <c r="D437" s="1"/>
      <c r="E437" s="1"/>
      <c r="F437" s="1"/>
      <c r="G437" s="1"/>
      <c r="H437" s="1"/>
      <c r="I437" s="1"/>
      <c r="J437" s="1"/>
      <c r="K437" s="1"/>
      <c r="L437" s="1"/>
      <c r="M437" s="1"/>
      <c r="N437" s="39"/>
      <c r="O437" s="39"/>
      <c r="P437" s="40"/>
    </row>
    <row r="438" spans="3:16" ht="12.75" x14ac:dyDescent="0.2">
      <c r="C438" s="1"/>
      <c r="D438" s="1"/>
      <c r="E438" s="1"/>
      <c r="F438" s="1"/>
      <c r="G438" s="1"/>
      <c r="H438" s="1"/>
      <c r="I438" s="1"/>
      <c r="J438" s="1"/>
      <c r="K438" s="1"/>
      <c r="L438" s="1"/>
      <c r="M438" s="1"/>
      <c r="N438" s="39"/>
      <c r="O438" s="39"/>
      <c r="P438" s="40"/>
    </row>
    <row r="439" spans="3:16" ht="12.75" x14ac:dyDescent="0.2">
      <c r="C439" s="1"/>
      <c r="D439" s="1"/>
      <c r="E439" s="1"/>
      <c r="F439" s="1"/>
      <c r="G439" s="1"/>
      <c r="H439" s="1"/>
      <c r="I439" s="1"/>
      <c r="J439" s="1"/>
      <c r="K439" s="1"/>
      <c r="L439" s="1"/>
      <c r="M439" s="1"/>
      <c r="N439" s="39"/>
      <c r="O439" s="39"/>
      <c r="P439" s="40"/>
    </row>
    <row r="440" spans="3:16" ht="12.75" x14ac:dyDescent="0.2">
      <c r="C440" s="1"/>
      <c r="D440" s="1"/>
      <c r="E440" s="1"/>
      <c r="F440" s="1"/>
      <c r="G440" s="1"/>
      <c r="H440" s="1"/>
      <c r="I440" s="1"/>
      <c r="J440" s="1"/>
      <c r="K440" s="1"/>
      <c r="L440" s="1"/>
      <c r="M440" s="1"/>
      <c r="N440" s="39"/>
      <c r="O440" s="39"/>
      <c r="P440" s="40"/>
    </row>
    <row r="441" spans="3:16" ht="12.75" x14ac:dyDescent="0.2">
      <c r="C441" s="1"/>
      <c r="D441" s="1"/>
      <c r="E441" s="1"/>
      <c r="F441" s="1"/>
      <c r="G441" s="1"/>
      <c r="H441" s="1"/>
      <c r="I441" s="1"/>
      <c r="J441" s="1"/>
      <c r="K441" s="1"/>
      <c r="L441" s="1"/>
      <c r="M441" s="1"/>
      <c r="N441" s="39"/>
      <c r="O441" s="39"/>
      <c r="P441" s="40"/>
    </row>
    <row r="442" spans="3:16" ht="12.75" x14ac:dyDescent="0.2">
      <c r="C442" s="1"/>
      <c r="D442" s="1"/>
      <c r="E442" s="1"/>
      <c r="F442" s="1"/>
      <c r="G442" s="1"/>
      <c r="H442" s="1"/>
      <c r="I442" s="1"/>
      <c r="J442" s="1"/>
      <c r="K442" s="1"/>
      <c r="L442" s="1"/>
      <c r="M442" s="1"/>
      <c r="N442" s="39"/>
      <c r="O442" s="39"/>
      <c r="P442" s="40"/>
    </row>
    <row r="443" spans="3:16" ht="12.75" x14ac:dyDescent="0.2">
      <c r="C443" s="1"/>
      <c r="D443" s="1"/>
      <c r="E443" s="1"/>
      <c r="F443" s="1"/>
      <c r="G443" s="1"/>
      <c r="H443" s="1"/>
      <c r="I443" s="1"/>
      <c r="J443" s="1"/>
      <c r="K443" s="1"/>
      <c r="L443" s="1"/>
      <c r="M443" s="1"/>
      <c r="N443" s="39"/>
      <c r="O443" s="39"/>
      <c r="P443" s="40"/>
    </row>
    <row r="444" spans="3:16" ht="12.75" x14ac:dyDescent="0.2">
      <c r="C444" s="1"/>
      <c r="D444" s="1"/>
      <c r="E444" s="1"/>
      <c r="F444" s="1"/>
      <c r="G444" s="1"/>
      <c r="H444" s="1"/>
      <c r="I444" s="1"/>
      <c r="J444" s="1"/>
      <c r="K444" s="1"/>
      <c r="L444" s="1"/>
      <c r="M444" s="1"/>
      <c r="N444" s="39"/>
      <c r="O444" s="39"/>
      <c r="P444" s="40"/>
    </row>
    <row r="445" spans="3:16" ht="12.75" x14ac:dyDescent="0.2">
      <c r="C445" s="1"/>
      <c r="D445" s="1"/>
      <c r="E445" s="1"/>
      <c r="F445" s="1"/>
      <c r="G445" s="1"/>
      <c r="H445" s="1"/>
      <c r="I445" s="1"/>
      <c r="J445" s="1"/>
      <c r="K445" s="1"/>
      <c r="L445" s="1"/>
      <c r="M445" s="1"/>
      <c r="N445" s="39"/>
      <c r="O445" s="39"/>
      <c r="P445" s="40"/>
    </row>
    <row r="446" spans="3:16" ht="12.75" x14ac:dyDescent="0.2">
      <c r="C446" s="1"/>
      <c r="D446" s="1"/>
      <c r="E446" s="1"/>
      <c r="F446" s="1"/>
      <c r="G446" s="1"/>
      <c r="H446" s="1"/>
      <c r="I446" s="1"/>
      <c r="J446" s="1"/>
      <c r="K446" s="1"/>
      <c r="L446" s="1"/>
      <c r="M446" s="1"/>
      <c r="N446" s="39"/>
      <c r="O446" s="39"/>
      <c r="P446" s="40"/>
    </row>
    <row r="447" spans="3:16" ht="12.75" x14ac:dyDescent="0.2">
      <c r="C447" s="1"/>
      <c r="D447" s="1"/>
      <c r="E447" s="1"/>
      <c r="F447" s="1"/>
      <c r="G447" s="1"/>
      <c r="H447" s="1"/>
      <c r="I447" s="1"/>
      <c r="J447" s="1"/>
      <c r="K447" s="1"/>
      <c r="L447" s="1"/>
      <c r="M447" s="1"/>
      <c r="N447" s="39"/>
      <c r="O447" s="39"/>
      <c r="P447" s="40"/>
    </row>
    <row r="448" spans="3:16" ht="12.75" x14ac:dyDescent="0.2">
      <c r="C448" s="1"/>
      <c r="D448" s="1"/>
      <c r="E448" s="1"/>
      <c r="F448" s="1"/>
      <c r="G448" s="1"/>
      <c r="H448" s="1"/>
      <c r="I448" s="1"/>
      <c r="J448" s="1"/>
      <c r="K448" s="1"/>
      <c r="L448" s="1"/>
      <c r="M448" s="1"/>
      <c r="N448" s="39"/>
      <c r="O448" s="39"/>
      <c r="P448" s="40"/>
    </row>
    <row r="449" spans="3:16" ht="12.75" x14ac:dyDescent="0.2">
      <c r="C449" s="1"/>
      <c r="D449" s="1"/>
      <c r="E449" s="1"/>
      <c r="F449" s="1"/>
      <c r="G449" s="1"/>
      <c r="H449" s="1"/>
      <c r="I449" s="1"/>
      <c r="J449" s="1"/>
      <c r="K449" s="1"/>
      <c r="L449" s="1"/>
      <c r="M449" s="1"/>
      <c r="N449" s="39"/>
      <c r="O449" s="39"/>
      <c r="P449" s="40"/>
    </row>
    <row r="450" spans="3:16" ht="12.75" x14ac:dyDescent="0.2">
      <c r="C450" s="1"/>
      <c r="D450" s="1"/>
      <c r="E450" s="1"/>
      <c r="F450" s="1"/>
      <c r="G450" s="1"/>
      <c r="H450" s="1"/>
      <c r="I450" s="1"/>
      <c r="J450" s="1"/>
      <c r="K450" s="1"/>
      <c r="L450" s="1"/>
      <c r="M450" s="1"/>
      <c r="N450" s="39"/>
      <c r="O450" s="39"/>
      <c r="P450" s="40"/>
    </row>
    <row r="451" spans="3:16" ht="12.75" x14ac:dyDescent="0.2">
      <c r="C451" s="1"/>
      <c r="D451" s="1"/>
      <c r="E451" s="1"/>
      <c r="F451" s="1"/>
      <c r="G451" s="1"/>
      <c r="H451" s="1"/>
      <c r="I451" s="1"/>
      <c r="J451" s="1"/>
      <c r="K451" s="1"/>
      <c r="L451" s="1"/>
      <c r="M451" s="1"/>
      <c r="N451" s="39"/>
      <c r="O451" s="39"/>
      <c r="P451" s="40"/>
    </row>
    <row r="452" spans="3:16" ht="12.75" x14ac:dyDescent="0.2">
      <c r="C452" s="1"/>
      <c r="D452" s="1"/>
      <c r="E452" s="1"/>
      <c r="F452" s="1"/>
      <c r="G452" s="1"/>
      <c r="H452" s="1"/>
      <c r="I452" s="1"/>
      <c r="J452" s="1"/>
      <c r="K452" s="1"/>
      <c r="L452" s="1"/>
      <c r="M452" s="1"/>
      <c r="N452" s="39"/>
      <c r="O452" s="39"/>
      <c r="P452" s="40"/>
    </row>
    <row r="453" spans="3:16" ht="12.75" x14ac:dyDescent="0.2">
      <c r="C453" s="1"/>
      <c r="D453" s="1"/>
      <c r="E453" s="1"/>
      <c r="F453" s="1"/>
      <c r="G453" s="1"/>
      <c r="H453" s="1"/>
      <c r="I453" s="1"/>
      <c r="J453" s="1"/>
      <c r="K453" s="1"/>
      <c r="L453" s="1"/>
      <c r="M453" s="1"/>
      <c r="N453" s="39"/>
      <c r="O453" s="39"/>
      <c r="P453" s="40"/>
    </row>
    <row r="454" spans="3:16" ht="12.75" x14ac:dyDescent="0.2">
      <c r="C454" s="1"/>
      <c r="D454" s="1"/>
      <c r="E454" s="1"/>
      <c r="F454" s="1"/>
      <c r="G454" s="1"/>
      <c r="H454" s="1"/>
      <c r="I454" s="1"/>
      <c r="J454" s="1"/>
      <c r="K454" s="1"/>
      <c r="L454" s="1"/>
      <c r="M454" s="1"/>
      <c r="N454" s="39"/>
      <c r="O454" s="39"/>
      <c r="P454" s="40"/>
    </row>
    <row r="455" spans="3:16" ht="12.75" x14ac:dyDescent="0.2">
      <c r="C455" s="1"/>
      <c r="D455" s="1"/>
      <c r="E455" s="1"/>
      <c r="F455" s="1"/>
      <c r="G455" s="1"/>
      <c r="H455" s="1"/>
      <c r="I455" s="1"/>
      <c r="J455" s="1"/>
      <c r="K455" s="1"/>
      <c r="L455" s="1"/>
      <c r="M455" s="1"/>
      <c r="N455" s="39"/>
      <c r="O455" s="39"/>
      <c r="P455" s="40"/>
    </row>
    <row r="456" spans="3:16" ht="12.75" x14ac:dyDescent="0.2">
      <c r="C456" s="1"/>
      <c r="D456" s="1"/>
      <c r="E456" s="1"/>
      <c r="F456" s="1"/>
      <c r="G456" s="1"/>
      <c r="H456" s="1"/>
      <c r="I456" s="1"/>
      <c r="J456" s="1"/>
      <c r="K456" s="1"/>
      <c r="L456" s="1"/>
      <c r="M456" s="1"/>
      <c r="N456" s="39"/>
      <c r="O456" s="39"/>
      <c r="P456" s="40"/>
    </row>
    <row r="457" spans="3:16" ht="12.75" x14ac:dyDescent="0.2">
      <c r="C457" s="1"/>
      <c r="D457" s="1"/>
      <c r="E457" s="1"/>
      <c r="F457" s="1"/>
      <c r="G457" s="1"/>
      <c r="H457" s="1"/>
      <c r="I457" s="1"/>
      <c r="J457" s="1"/>
      <c r="K457" s="1"/>
      <c r="L457" s="1"/>
      <c r="M457" s="1"/>
      <c r="N457" s="39"/>
      <c r="O457" s="39"/>
      <c r="P457" s="40"/>
    </row>
    <row r="458" spans="3:16" ht="12.75" x14ac:dyDescent="0.2">
      <c r="C458" s="1"/>
      <c r="D458" s="1"/>
      <c r="E458" s="1"/>
      <c r="F458" s="1"/>
      <c r="G458" s="1"/>
      <c r="H458" s="1"/>
      <c r="I458" s="1"/>
      <c r="J458" s="1"/>
      <c r="K458" s="1"/>
      <c r="L458" s="1"/>
      <c r="M458" s="1"/>
      <c r="N458" s="39"/>
      <c r="O458" s="39"/>
      <c r="P458" s="40"/>
    </row>
    <row r="459" spans="3:16" ht="12.75" x14ac:dyDescent="0.2">
      <c r="C459" s="1"/>
      <c r="D459" s="1"/>
      <c r="E459" s="1"/>
      <c r="F459" s="1"/>
      <c r="G459" s="1"/>
      <c r="H459" s="1"/>
      <c r="I459" s="1"/>
      <c r="J459" s="1"/>
      <c r="K459" s="1"/>
      <c r="L459" s="1"/>
      <c r="M459" s="1"/>
      <c r="N459" s="39"/>
      <c r="O459" s="39"/>
      <c r="P459" s="40"/>
    </row>
    <row r="460" spans="3:16" ht="12.75" x14ac:dyDescent="0.2">
      <c r="C460" s="1"/>
      <c r="D460" s="1"/>
      <c r="E460" s="1"/>
      <c r="F460" s="1"/>
      <c r="G460" s="1"/>
      <c r="H460" s="1"/>
      <c r="I460" s="1"/>
      <c r="J460" s="1"/>
      <c r="K460" s="1"/>
      <c r="L460" s="1"/>
      <c r="M460" s="1"/>
      <c r="N460" s="39"/>
      <c r="O460" s="39"/>
      <c r="P460" s="40"/>
    </row>
    <row r="461" spans="3:16" ht="12.75" x14ac:dyDescent="0.2">
      <c r="C461" s="1"/>
      <c r="D461" s="1"/>
      <c r="E461" s="1"/>
      <c r="F461" s="1"/>
      <c r="G461" s="1"/>
      <c r="H461" s="1"/>
      <c r="I461" s="1"/>
      <c r="J461" s="1"/>
      <c r="K461" s="1"/>
      <c r="L461" s="1"/>
      <c r="M461" s="1"/>
      <c r="N461" s="39"/>
      <c r="O461" s="39"/>
      <c r="P461" s="40"/>
    </row>
    <row r="462" spans="3:16" ht="12.75" x14ac:dyDescent="0.2">
      <c r="C462" s="1"/>
      <c r="D462" s="1"/>
      <c r="E462" s="1"/>
      <c r="F462" s="1"/>
      <c r="G462" s="1"/>
      <c r="H462" s="1"/>
      <c r="I462" s="1"/>
      <c r="J462" s="1"/>
      <c r="K462" s="1"/>
      <c r="L462" s="1"/>
      <c r="M462" s="1"/>
      <c r="N462" s="39"/>
      <c r="O462" s="39"/>
      <c r="P462" s="40"/>
    </row>
    <row r="463" spans="3:16" ht="12.75" x14ac:dyDescent="0.2">
      <c r="C463" s="1"/>
      <c r="D463" s="1"/>
      <c r="E463" s="1"/>
      <c r="F463" s="1"/>
      <c r="G463" s="1"/>
      <c r="H463" s="1"/>
      <c r="I463" s="1"/>
      <c r="J463" s="1"/>
      <c r="K463" s="1"/>
      <c r="L463" s="1"/>
      <c r="M463" s="1"/>
      <c r="N463" s="39"/>
      <c r="O463" s="39"/>
      <c r="P463" s="40"/>
    </row>
    <row r="464" spans="3:16" ht="12.75" x14ac:dyDescent="0.2">
      <c r="C464" s="1"/>
      <c r="D464" s="1"/>
      <c r="E464" s="1"/>
      <c r="F464" s="1"/>
      <c r="G464" s="1"/>
      <c r="H464" s="1"/>
      <c r="I464" s="1"/>
      <c r="J464" s="1"/>
      <c r="K464" s="1"/>
      <c r="L464" s="1"/>
      <c r="M464" s="1"/>
      <c r="N464" s="39"/>
      <c r="O464" s="39"/>
      <c r="P464" s="40"/>
    </row>
    <row r="465" spans="3:16" ht="12.75" x14ac:dyDescent="0.2">
      <c r="C465" s="1"/>
      <c r="D465" s="1"/>
      <c r="E465" s="1"/>
      <c r="F465" s="1"/>
      <c r="G465" s="1"/>
      <c r="H465" s="1"/>
      <c r="I465" s="1"/>
      <c r="J465" s="1"/>
      <c r="K465" s="1"/>
      <c r="L465" s="1"/>
      <c r="M465" s="1"/>
      <c r="N465" s="39"/>
      <c r="O465" s="39"/>
      <c r="P465" s="40"/>
    </row>
    <row r="466" spans="3:16" ht="12.75" x14ac:dyDescent="0.2">
      <c r="C466" s="1"/>
      <c r="D466" s="1"/>
      <c r="E466" s="1"/>
      <c r="F466" s="1"/>
      <c r="G466" s="1"/>
      <c r="H466" s="1"/>
      <c r="I466" s="1"/>
      <c r="J466" s="1"/>
      <c r="K466" s="1"/>
      <c r="L466" s="1"/>
      <c r="M466" s="1"/>
      <c r="N466" s="39"/>
      <c r="O466" s="39"/>
      <c r="P466" s="40"/>
    </row>
    <row r="467" spans="3:16" ht="12.75" x14ac:dyDescent="0.2">
      <c r="C467" s="1"/>
      <c r="D467" s="1"/>
      <c r="E467" s="1"/>
      <c r="F467" s="1"/>
      <c r="G467" s="1"/>
      <c r="H467" s="1"/>
      <c r="I467" s="1"/>
      <c r="J467" s="1"/>
      <c r="K467" s="1"/>
      <c r="L467" s="1"/>
      <c r="M467" s="1"/>
      <c r="N467" s="39"/>
      <c r="O467" s="39"/>
      <c r="P467" s="40"/>
    </row>
    <row r="468" spans="3:16" ht="12.75" x14ac:dyDescent="0.2">
      <c r="C468" s="1"/>
      <c r="D468" s="1"/>
      <c r="E468" s="1"/>
      <c r="F468" s="1"/>
      <c r="G468" s="1"/>
      <c r="H468" s="1"/>
      <c r="I468" s="1"/>
      <c r="J468" s="1"/>
      <c r="K468" s="1"/>
      <c r="L468" s="1"/>
      <c r="M468" s="1"/>
      <c r="N468" s="39"/>
      <c r="O468" s="39"/>
      <c r="P468" s="40"/>
    </row>
    <row r="469" spans="3:16" ht="12.75" x14ac:dyDescent="0.2">
      <c r="C469" s="1"/>
      <c r="D469" s="1"/>
      <c r="E469" s="1"/>
      <c r="F469" s="1"/>
      <c r="G469" s="1"/>
      <c r="H469" s="1"/>
      <c r="I469" s="1"/>
      <c r="J469" s="1"/>
      <c r="K469" s="1"/>
      <c r="L469" s="1"/>
      <c r="M469" s="1"/>
      <c r="N469" s="39"/>
      <c r="O469" s="39"/>
      <c r="P469" s="40"/>
    </row>
    <row r="470" spans="3:16" ht="12.75" x14ac:dyDescent="0.2">
      <c r="C470" s="1"/>
      <c r="D470" s="1"/>
      <c r="E470" s="1"/>
      <c r="F470" s="1"/>
      <c r="G470" s="1"/>
      <c r="H470" s="1"/>
      <c r="I470" s="1"/>
      <c r="J470" s="1"/>
      <c r="K470" s="1"/>
      <c r="L470" s="1"/>
      <c r="M470" s="1"/>
      <c r="N470" s="39"/>
      <c r="O470" s="39"/>
      <c r="P470" s="40"/>
    </row>
    <row r="471" spans="3:16" ht="12.75" x14ac:dyDescent="0.2">
      <c r="C471" s="1"/>
      <c r="D471" s="1"/>
      <c r="E471" s="1"/>
      <c r="F471" s="1"/>
      <c r="G471" s="1"/>
      <c r="H471" s="1"/>
      <c r="I471" s="1"/>
      <c r="J471" s="1"/>
      <c r="K471" s="1"/>
      <c r="L471" s="1"/>
      <c r="M471" s="1"/>
      <c r="N471" s="39"/>
      <c r="O471" s="39"/>
      <c r="P471" s="40"/>
    </row>
    <row r="472" spans="3:16" ht="12.75" x14ac:dyDescent="0.2">
      <c r="C472" s="1"/>
      <c r="D472" s="1"/>
      <c r="E472" s="1"/>
      <c r="F472" s="1"/>
      <c r="G472" s="1"/>
      <c r="H472" s="1"/>
      <c r="I472" s="1"/>
      <c r="J472" s="1"/>
      <c r="K472" s="1"/>
      <c r="L472" s="1"/>
      <c r="M472" s="1"/>
      <c r="N472" s="39"/>
      <c r="O472" s="39"/>
      <c r="P472" s="40"/>
    </row>
    <row r="473" spans="3:16" ht="12.75" x14ac:dyDescent="0.2">
      <c r="C473" s="1"/>
      <c r="D473" s="1"/>
      <c r="E473" s="1"/>
      <c r="F473" s="1"/>
      <c r="G473" s="1"/>
      <c r="H473" s="1"/>
      <c r="I473" s="1"/>
      <c r="J473" s="1"/>
      <c r="K473" s="1"/>
      <c r="L473" s="1"/>
      <c r="M473" s="1"/>
      <c r="N473" s="39"/>
      <c r="O473" s="39"/>
      <c r="P473" s="40"/>
    </row>
    <row r="474" spans="3:16" ht="12.75" x14ac:dyDescent="0.2">
      <c r="C474" s="1"/>
      <c r="D474" s="1"/>
      <c r="E474" s="1"/>
      <c r="F474" s="1"/>
      <c r="G474" s="1"/>
      <c r="H474" s="1"/>
      <c r="I474" s="1"/>
      <c r="J474" s="1"/>
      <c r="K474" s="1"/>
      <c r="L474" s="1"/>
      <c r="M474" s="1"/>
      <c r="N474" s="39"/>
      <c r="O474" s="39"/>
      <c r="P474" s="40"/>
    </row>
    <row r="475" spans="3:16" ht="12.75" x14ac:dyDescent="0.2">
      <c r="C475" s="1"/>
      <c r="D475" s="1"/>
      <c r="E475" s="1"/>
      <c r="F475" s="1"/>
      <c r="G475" s="1"/>
      <c r="H475" s="1"/>
      <c r="I475" s="1"/>
      <c r="J475" s="1"/>
      <c r="K475" s="1"/>
      <c r="L475" s="1"/>
      <c r="M475" s="1"/>
      <c r="N475" s="39"/>
      <c r="O475" s="39"/>
      <c r="P475" s="40"/>
    </row>
    <row r="476" spans="3:16" ht="12.75" x14ac:dyDescent="0.2">
      <c r="C476" s="1"/>
      <c r="D476" s="1"/>
      <c r="E476" s="1"/>
      <c r="F476" s="1"/>
      <c r="G476" s="1"/>
      <c r="H476" s="1"/>
      <c r="I476" s="1"/>
      <c r="J476" s="1"/>
      <c r="K476" s="1"/>
      <c r="L476" s="1"/>
      <c r="M476" s="1"/>
      <c r="N476" s="39"/>
      <c r="O476" s="39"/>
      <c r="P476" s="40"/>
    </row>
    <row r="477" spans="3:16" ht="12.75" x14ac:dyDescent="0.2">
      <c r="C477" s="1"/>
      <c r="D477" s="1"/>
      <c r="E477" s="1"/>
      <c r="F477" s="1"/>
      <c r="G477" s="1"/>
      <c r="H477" s="1"/>
      <c r="I477" s="1"/>
      <c r="J477" s="1"/>
      <c r="K477" s="1"/>
      <c r="L477" s="1"/>
      <c r="M477" s="1"/>
      <c r="N477" s="39"/>
      <c r="O477" s="39"/>
      <c r="P477" s="40"/>
    </row>
    <row r="478" spans="3:16" ht="12.75" x14ac:dyDescent="0.2">
      <c r="C478" s="1"/>
      <c r="D478" s="1"/>
      <c r="E478" s="1"/>
      <c r="F478" s="1"/>
      <c r="G478" s="1"/>
      <c r="H478" s="1"/>
      <c r="I478" s="1"/>
      <c r="J478" s="1"/>
      <c r="K478" s="1"/>
      <c r="L478" s="1"/>
      <c r="M478" s="1"/>
      <c r="N478" s="39"/>
      <c r="O478" s="39"/>
      <c r="P478" s="40"/>
    </row>
    <row r="479" spans="3:16" ht="12.75" x14ac:dyDescent="0.2">
      <c r="C479" s="1"/>
      <c r="D479" s="1"/>
      <c r="E479" s="1"/>
      <c r="F479" s="1"/>
      <c r="G479" s="1"/>
      <c r="H479" s="1"/>
      <c r="I479" s="1"/>
      <c r="J479" s="1"/>
      <c r="K479" s="1"/>
      <c r="L479" s="1"/>
      <c r="M479" s="1"/>
      <c r="N479" s="39"/>
      <c r="O479" s="39"/>
      <c r="P479" s="40"/>
    </row>
    <row r="480" spans="3:16" ht="12.75" x14ac:dyDescent="0.2">
      <c r="C480" s="1"/>
      <c r="D480" s="1"/>
      <c r="E480" s="1"/>
      <c r="F480" s="1"/>
      <c r="G480" s="1"/>
      <c r="H480" s="1"/>
      <c r="I480" s="1"/>
      <c r="J480" s="1"/>
      <c r="K480" s="1"/>
      <c r="L480" s="1"/>
      <c r="M480" s="1"/>
      <c r="N480" s="39"/>
      <c r="O480" s="39"/>
      <c r="P480" s="40"/>
    </row>
    <row r="481" spans="3:16" ht="12.75" x14ac:dyDescent="0.2">
      <c r="C481" s="1"/>
      <c r="D481" s="1"/>
      <c r="E481" s="1"/>
      <c r="F481" s="1"/>
      <c r="G481" s="1"/>
      <c r="H481" s="1"/>
      <c r="I481" s="1"/>
      <c r="J481" s="1"/>
      <c r="K481" s="1"/>
      <c r="L481" s="1"/>
      <c r="M481" s="1"/>
      <c r="N481" s="39"/>
      <c r="O481" s="39"/>
      <c r="P481" s="40"/>
    </row>
    <row r="482" spans="3:16" ht="12.75" x14ac:dyDescent="0.2">
      <c r="C482" s="1"/>
      <c r="D482" s="1"/>
      <c r="E482" s="1"/>
      <c r="F482" s="1"/>
      <c r="G482" s="1"/>
      <c r="H482" s="1"/>
      <c r="I482" s="1"/>
      <c r="J482" s="1"/>
      <c r="K482" s="1"/>
      <c r="L482" s="1"/>
      <c r="M482" s="1"/>
      <c r="N482" s="39"/>
      <c r="O482" s="39"/>
      <c r="P482" s="40"/>
    </row>
    <row r="483" spans="3:16" ht="12.75" x14ac:dyDescent="0.2">
      <c r="C483" s="1"/>
      <c r="D483" s="1"/>
      <c r="E483" s="1"/>
      <c r="F483" s="1"/>
      <c r="G483" s="1"/>
      <c r="H483" s="1"/>
      <c r="I483" s="1"/>
      <c r="J483" s="1"/>
      <c r="K483" s="1"/>
      <c r="L483" s="1"/>
      <c r="M483" s="1"/>
      <c r="N483" s="39"/>
      <c r="O483" s="39"/>
      <c r="P483" s="40"/>
    </row>
    <row r="484" spans="3:16" ht="12.75" x14ac:dyDescent="0.2">
      <c r="C484" s="1"/>
      <c r="D484" s="1"/>
      <c r="E484" s="1"/>
      <c r="F484" s="1"/>
      <c r="G484" s="1"/>
      <c r="H484" s="1"/>
      <c r="I484" s="1"/>
      <c r="J484" s="1"/>
      <c r="K484" s="1"/>
      <c r="L484" s="1"/>
      <c r="M484" s="1"/>
      <c r="N484" s="39"/>
      <c r="O484" s="39"/>
      <c r="P484" s="40"/>
    </row>
    <row r="485" spans="3:16" ht="12.75" x14ac:dyDescent="0.2">
      <c r="C485" s="1"/>
      <c r="D485" s="1"/>
      <c r="E485" s="1"/>
      <c r="F485" s="1"/>
      <c r="G485" s="1"/>
      <c r="H485" s="1"/>
      <c r="I485" s="1"/>
      <c r="J485" s="1"/>
      <c r="K485" s="1"/>
      <c r="L485" s="1"/>
      <c r="M485" s="1"/>
      <c r="N485" s="39"/>
      <c r="O485" s="39"/>
      <c r="P485" s="40"/>
    </row>
    <row r="486" spans="3:16" ht="12.75" x14ac:dyDescent="0.2">
      <c r="C486" s="1"/>
      <c r="D486" s="1"/>
      <c r="E486" s="1"/>
      <c r="F486" s="1"/>
      <c r="G486" s="1"/>
      <c r="H486" s="1"/>
      <c r="I486" s="1"/>
      <c r="J486" s="1"/>
      <c r="K486" s="1"/>
      <c r="L486" s="1"/>
      <c r="M486" s="1"/>
      <c r="N486" s="39"/>
      <c r="O486" s="39"/>
      <c r="P486" s="40"/>
    </row>
    <row r="487" spans="3:16" ht="12.75" x14ac:dyDescent="0.2">
      <c r="C487" s="1"/>
      <c r="D487" s="1"/>
      <c r="E487" s="1"/>
      <c r="F487" s="1"/>
      <c r="G487" s="1"/>
      <c r="H487" s="1"/>
      <c r="I487" s="1"/>
      <c r="J487" s="1"/>
      <c r="K487" s="1"/>
      <c r="L487" s="1"/>
      <c r="M487" s="1"/>
      <c r="N487" s="39"/>
      <c r="O487" s="39"/>
      <c r="P487" s="40"/>
    </row>
    <row r="488" spans="3:16" ht="12.75" x14ac:dyDescent="0.2">
      <c r="C488" s="1"/>
      <c r="D488" s="1"/>
      <c r="E488" s="1"/>
      <c r="F488" s="1"/>
      <c r="G488" s="1"/>
      <c r="H488" s="1"/>
      <c r="I488" s="1"/>
      <c r="J488" s="1"/>
      <c r="K488" s="1"/>
      <c r="L488" s="1"/>
      <c r="M488" s="1"/>
      <c r="N488" s="39"/>
      <c r="O488" s="39"/>
      <c r="P488" s="40"/>
    </row>
    <row r="489" spans="3:16" ht="12.75" x14ac:dyDescent="0.2">
      <c r="C489" s="1"/>
      <c r="D489" s="1"/>
      <c r="E489" s="1"/>
      <c r="F489" s="1"/>
      <c r="G489" s="1"/>
      <c r="H489" s="1"/>
      <c r="I489" s="1"/>
      <c r="J489" s="1"/>
      <c r="K489" s="1"/>
      <c r="L489" s="1"/>
      <c r="M489" s="1"/>
      <c r="N489" s="39"/>
      <c r="O489" s="39"/>
      <c r="P489" s="40"/>
    </row>
    <row r="490" spans="3:16" ht="12.75" x14ac:dyDescent="0.2">
      <c r="C490" s="1"/>
      <c r="D490" s="1"/>
      <c r="E490" s="1"/>
      <c r="F490" s="1"/>
      <c r="G490" s="1"/>
      <c r="H490" s="1"/>
      <c r="I490" s="1"/>
      <c r="J490" s="1"/>
      <c r="K490" s="1"/>
      <c r="L490" s="1"/>
      <c r="M490" s="1"/>
      <c r="N490" s="39"/>
      <c r="O490" s="39"/>
      <c r="P490" s="40"/>
    </row>
    <row r="491" spans="3:16" ht="12.75" x14ac:dyDescent="0.2">
      <c r="C491" s="1"/>
      <c r="D491" s="1"/>
      <c r="E491" s="1"/>
      <c r="F491" s="1"/>
      <c r="G491" s="1"/>
      <c r="H491" s="1"/>
      <c r="I491" s="1"/>
      <c r="J491" s="1"/>
      <c r="K491" s="1"/>
      <c r="L491" s="1"/>
      <c r="M491" s="1"/>
      <c r="N491" s="39"/>
      <c r="O491" s="39"/>
      <c r="P491" s="40"/>
    </row>
    <row r="492" spans="3:16" ht="12.75" x14ac:dyDescent="0.2">
      <c r="C492" s="1"/>
      <c r="D492" s="1"/>
      <c r="E492" s="1"/>
      <c r="F492" s="1"/>
      <c r="G492" s="1"/>
      <c r="H492" s="1"/>
      <c r="I492" s="1"/>
      <c r="J492" s="1"/>
      <c r="K492" s="1"/>
      <c r="L492" s="1"/>
      <c r="M492" s="1"/>
      <c r="N492" s="39"/>
      <c r="O492" s="39"/>
      <c r="P492" s="40"/>
    </row>
    <row r="493" spans="3:16" ht="12.75" x14ac:dyDescent="0.2">
      <c r="C493" s="1"/>
      <c r="D493" s="1"/>
      <c r="E493" s="1"/>
      <c r="F493" s="1"/>
      <c r="G493" s="1"/>
      <c r="H493" s="1"/>
      <c r="I493" s="1"/>
      <c r="J493" s="1"/>
      <c r="K493" s="1"/>
      <c r="L493" s="1"/>
      <c r="M493" s="1"/>
      <c r="N493" s="39"/>
      <c r="O493" s="39"/>
      <c r="P493" s="40"/>
    </row>
    <row r="494" spans="3:16" ht="12.75" x14ac:dyDescent="0.2">
      <c r="C494" s="1"/>
      <c r="D494" s="1"/>
      <c r="E494" s="1"/>
      <c r="F494" s="1"/>
      <c r="G494" s="1"/>
      <c r="H494" s="1"/>
      <c r="I494" s="1"/>
      <c r="J494" s="1"/>
      <c r="K494" s="1"/>
      <c r="L494" s="1"/>
      <c r="M494" s="1"/>
      <c r="N494" s="39"/>
      <c r="O494" s="39"/>
      <c r="P494" s="40"/>
    </row>
    <row r="495" spans="3:16" ht="12.75" x14ac:dyDescent="0.2">
      <c r="C495" s="1"/>
      <c r="D495" s="1"/>
      <c r="E495" s="1"/>
      <c r="F495" s="1"/>
      <c r="G495" s="1"/>
      <c r="H495" s="1"/>
      <c r="I495" s="1"/>
      <c r="J495" s="1"/>
      <c r="K495" s="1"/>
      <c r="L495" s="1"/>
      <c r="M495" s="1"/>
      <c r="N495" s="39"/>
      <c r="O495" s="39"/>
      <c r="P495" s="40"/>
    </row>
    <row r="496" spans="3:16" ht="12.75" x14ac:dyDescent="0.2">
      <c r="C496" s="1"/>
      <c r="D496" s="1"/>
      <c r="E496" s="1"/>
      <c r="F496" s="1"/>
      <c r="G496" s="1"/>
      <c r="H496" s="1"/>
      <c r="I496" s="1"/>
      <c r="J496" s="1"/>
      <c r="K496" s="1"/>
      <c r="L496" s="1"/>
      <c r="M496" s="1"/>
      <c r="N496" s="39"/>
      <c r="O496" s="39"/>
      <c r="P496" s="40"/>
    </row>
    <row r="497" spans="3:16" ht="12.75" x14ac:dyDescent="0.2">
      <c r="C497" s="1"/>
      <c r="D497" s="1"/>
      <c r="E497" s="1"/>
      <c r="F497" s="1"/>
      <c r="G497" s="1"/>
      <c r="H497" s="1"/>
      <c r="I497" s="1"/>
      <c r="J497" s="1"/>
      <c r="K497" s="1"/>
      <c r="L497" s="1"/>
      <c r="M497" s="1"/>
      <c r="N497" s="39"/>
      <c r="O497" s="39"/>
      <c r="P497" s="40"/>
    </row>
    <row r="498" spans="3:16" ht="12.75" x14ac:dyDescent="0.2">
      <c r="C498" s="1"/>
      <c r="D498" s="1"/>
      <c r="E498" s="1"/>
      <c r="F498" s="1"/>
      <c r="G498" s="1"/>
      <c r="H498" s="1"/>
      <c r="I498" s="1"/>
      <c r="J498" s="1"/>
      <c r="K498" s="1"/>
      <c r="L498" s="1"/>
      <c r="M498" s="1"/>
      <c r="N498" s="39"/>
      <c r="O498" s="39"/>
      <c r="P498" s="40"/>
    </row>
    <row r="499" spans="3:16" ht="12.75" x14ac:dyDescent="0.2">
      <c r="C499" s="1"/>
      <c r="D499" s="1"/>
      <c r="E499" s="1"/>
      <c r="F499" s="1"/>
      <c r="G499" s="1"/>
      <c r="H499" s="1"/>
      <c r="I499" s="1"/>
      <c r="J499" s="1"/>
      <c r="K499" s="1"/>
      <c r="L499" s="1"/>
      <c r="M499" s="1"/>
      <c r="N499" s="39"/>
      <c r="O499" s="39"/>
      <c r="P499" s="40"/>
    </row>
    <row r="500" spans="3:16" ht="12.75" x14ac:dyDescent="0.2">
      <c r="C500" s="1"/>
      <c r="D500" s="1"/>
      <c r="E500" s="1"/>
      <c r="F500" s="1"/>
      <c r="G500" s="1"/>
      <c r="H500" s="1"/>
      <c r="I500" s="1"/>
      <c r="J500" s="1"/>
      <c r="K500" s="1"/>
      <c r="L500" s="1"/>
      <c r="M500" s="1"/>
      <c r="N500" s="39"/>
      <c r="O500" s="39"/>
      <c r="P500" s="40"/>
    </row>
    <row r="501" spans="3:16" ht="12.75" x14ac:dyDescent="0.2">
      <c r="C501" s="1"/>
      <c r="D501" s="1"/>
      <c r="E501" s="1"/>
      <c r="F501" s="1"/>
      <c r="G501" s="1"/>
      <c r="H501" s="1"/>
      <c r="I501" s="1"/>
      <c r="J501" s="1"/>
      <c r="K501" s="1"/>
      <c r="L501" s="1"/>
      <c r="M501" s="1"/>
      <c r="N501" s="39"/>
      <c r="O501" s="39"/>
      <c r="P501" s="40"/>
    </row>
    <row r="502" spans="3:16" ht="12.75" x14ac:dyDescent="0.2">
      <c r="C502" s="1"/>
      <c r="D502" s="1"/>
      <c r="E502" s="1"/>
      <c r="F502" s="1"/>
      <c r="G502" s="1"/>
      <c r="H502" s="1"/>
      <c r="I502" s="1"/>
      <c r="J502" s="1"/>
      <c r="K502" s="1"/>
      <c r="L502" s="1"/>
      <c r="M502" s="1"/>
      <c r="N502" s="39"/>
      <c r="O502" s="39"/>
      <c r="P502" s="40"/>
    </row>
    <row r="503" spans="3:16" ht="12.75" x14ac:dyDescent="0.2">
      <c r="C503" s="1"/>
      <c r="D503" s="1"/>
      <c r="E503" s="1"/>
      <c r="F503" s="1"/>
      <c r="G503" s="1"/>
      <c r="H503" s="1"/>
      <c r="I503" s="1"/>
      <c r="J503" s="1"/>
      <c r="K503" s="1"/>
      <c r="L503" s="1"/>
      <c r="M503" s="1"/>
      <c r="N503" s="39"/>
      <c r="O503" s="39"/>
      <c r="P503" s="40"/>
    </row>
    <row r="504" spans="3:16" ht="12.75" x14ac:dyDescent="0.2">
      <c r="C504" s="1"/>
      <c r="D504" s="1"/>
      <c r="E504" s="1"/>
      <c r="F504" s="1"/>
      <c r="G504" s="1"/>
      <c r="H504" s="1"/>
      <c r="I504" s="1"/>
      <c r="J504" s="1"/>
      <c r="K504" s="1"/>
      <c r="L504" s="1"/>
      <c r="M504" s="1"/>
      <c r="N504" s="39"/>
      <c r="O504" s="39"/>
      <c r="P504" s="40"/>
    </row>
    <row r="505" spans="3:16" ht="12.75" x14ac:dyDescent="0.2">
      <c r="C505" s="1"/>
      <c r="D505" s="1"/>
      <c r="E505" s="1"/>
      <c r="F505" s="1"/>
      <c r="G505" s="1"/>
      <c r="H505" s="1"/>
      <c r="I505" s="1"/>
      <c r="J505" s="1"/>
      <c r="K505" s="1"/>
      <c r="L505" s="1"/>
      <c r="M505" s="1"/>
      <c r="N505" s="39"/>
      <c r="O505" s="39"/>
      <c r="P505" s="40"/>
    </row>
    <row r="506" spans="3:16" ht="12.75" x14ac:dyDescent="0.2">
      <c r="C506" s="1"/>
      <c r="D506" s="1"/>
      <c r="E506" s="1"/>
      <c r="F506" s="1"/>
      <c r="G506" s="1"/>
      <c r="H506" s="1"/>
      <c r="I506" s="1"/>
      <c r="J506" s="1"/>
      <c r="K506" s="1"/>
      <c r="L506" s="1"/>
      <c r="M506" s="1"/>
      <c r="N506" s="39"/>
      <c r="O506" s="39"/>
      <c r="P506" s="40"/>
    </row>
    <row r="507" spans="3:16" ht="12.75" x14ac:dyDescent="0.2">
      <c r="C507" s="1"/>
      <c r="D507" s="1"/>
      <c r="E507" s="1"/>
      <c r="F507" s="1"/>
      <c r="G507" s="1"/>
      <c r="H507" s="1"/>
      <c r="I507" s="1"/>
      <c r="J507" s="1"/>
      <c r="K507" s="1"/>
      <c r="L507" s="1"/>
      <c r="M507" s="1"/>
      <c r="N507" s="39"/>
      <c r="O507" s="39"/>
      <c r="P507" s="40"/>
    </row>
    <row r="508" spans="3:16" ht="12.75" x14ac:dyDescent="0.2">
      <c r="C508" s="1"/>
      <c r="D508" s="1"/>
      <c r="E508" s="1"/>
      <c r="F508" s="1"/>
      <c r="G508" s="1"/>
      <c r="H508" s="1"/>
      <c r="I508" s="1"/>
      <c r="J508" s="1"/>
      <c r="K508" s="1"/>
      <c r="L508" s="1"/>
      <c r="M508" s="1"/>
      <c r="N508" s="39"/>
      <c r="O508" s="39"/>
      <c r="P508" s="40"/>
    </row>
    <row r="509" spans="3:16" ht="12.75" x14ac:dyDescent="0.2">
      <c r="C509" s="1"/>
      <c r="D509" s="1"/>
      <c r="E509" s="1"/>
      <c r="F509" s="1"/>
      <c r="G509" s="1"/>
      <c r="H509" s="1"/>
      <c r="I509" s="1"/>
      <c r="J509" s="1"/>
      <c r="K509" s="1"/>
      <c r="L509" s="1"/>
      <c r="M509" s="1"/>
      <c r="N509" s="39"/>
      <c r="O509" s="39"/>
      <c r="P509" s="40"/>
    </row>
    <row r="510" spans="3:16" ht="12.75" x14ac:dyDescent="0.2">
      <c r="C510" s="1"/>
      <c r="D510" s="1"/>
      <c r="E510" s="1"/>
      <c r="F510" s="1"/>
      <c r="G510" s="1"/>
      <c r="H510" s="1"/>
      <c r="I510" s="1"/>
      <c r="J510" s="1"/>
      <c r="K510" s="1"/>
      <c r="L510" s="1"/>
      <c r="M510" s="1"/>
      <c r="N510" s="39"/>
      <c r="O510" s="39"/>
      <c r="P510" s="40"/>
    </row>
    <row r="511" spans="3:16" ht="12.75" x14ac:dyDescent="0.2">
      <c r="C511" s="1"/>
      <c r="D511" s="1"/>
      <c r="E511" s="1"/>
      <c r="F511" s="1"/>
      <c r="G511" s="1"/>
      <c r="H511" s="1"/>
      <c r="I511" s="1"/>
      <c r="J511" s="1"/>
      <c r="K511" s="1"/>
      <c r="L511" s="1"/>
      <c r="M511" s="1"/>
      <c r="N511" s="39"/>
      <c r="O511" s="39"/>
      <c r="P511" s="40"/>
    </row>
    <row r="512" spans="3:16" ht="12.75" x14ac:dyDescent="0.2">
      <c r="C512" s="1"/>
      <c r="D512" s="1"/>
      <c r="E512" s="1"/>
      <c r="F512" s="1"/>
      <c r="G512" s="1"/>
      <c r="H512" s="1"/>
      <c r="I512" s="1"/>
      <c r="J512" s="1"/>
      <c r="K512" s="1"/>
      <c r="L512" s="1"/>
      <c r="M512" s="1"/>
      <c r="N512" s="39"/>
      <c r="O512" s="39"/>
      <c r="P512" s="40"/>
    </row>
    <row r="513" spans="3:16" ht="12.75" x14ac:dyDescent="0.2">
      <c r="C513" s="1"/>
      <c r="D513" s="1"/>
      <c r="E513" s="1"/>
      <c r="F513" s="1"/>
      <c r="G513" s="1"/>
      <c r="H513" s="1"/>
      <c r="I513" s="1"/>
      <c r="J513" s="1"/>
      <c r="K513" s="1"/>
      <c r="L513" s="1"/>
      <c r="M513" s="1"/>
      <c r="N513" s="39"/>
      <c r="O513" s="39"/>
      <c r="P513" s="40"/>
    </row>
    <row r="514" spans="3:16" ht="12.75" x14ac:dyDescent="0.2">
      <c r="C514" s="1"/>
      <c r="D514" s="1"/>
      <c r="E514" s="1"/>
      <c r="F514" s="1"/>
      <c r="G514" s="1"/>
      <c r="H514" s="1"/>
      <c r="I514" s="1"/>
      <c r="J514" s="1"/>
      <c r="K514" s="1"/>
      <c r="L514" s="1"/>
      <c r="M514" s="1"/>
      <c r="N514" s="39"/>
      <c r="O514" s="39"/>
      <c r="P514" s="40"/>
    </row>
    <row r="515" spans="3:16" ht="12.75" x14ac:dyDescent="0.2">
      <c r="C515" s="1"/>
      <c r="D515" s="1"/>
      <c r="E515" s="1"/>
      <c r="F515" s="1"/>
      <c r="G515" s="1"/>
      <c r="H515" s="1"/>
      <c r="I515" s="1"/>
      <c r="J515" s="1"/>
      <c r="K515" s="1"/>
      <c r="L515" s="1"/>
      <c r="M515" s="1"/>
      <c r="N515" s="39"/>
      <c r="O515" s="39"/>
      <c r="P515" s="40"/>
    </row>
    <row r="516" spans="3:16" ht="12.75" x14ac:dyDescent="0.2">
      <c r="C516" s="1"/>
      <c r="D516" s="1"/>
      <c r="E516" s="1"/>
      <c r="F516" s="1"/>
      <c r="G516" s="1"/>
      <c r="H516" s="1"/>
      <c r="I516" s="1"/>
      <c r="J516" s="1"/>
      <c r="K516" s="1"/>
      <c r="L516" s="1"/>
      <c r="M516" s="1"/>
      <c r="N516" s="39"/>
      <c r="O516" s="39"/>
      <c r="P516" s="40"/>
    </row>
    <row r="517" spans="3:16" ht="12.75" x14ac:dyDescent="0.2">
      <c r="C517" s="1"/>
      <c r="D517" s="1"/>
      <c r="E517" s="1"/>
      <c r="F517" s="1"/>
      <c r="G517" s="1"/>
      <c r="H517" s="1"/>
      <c r="I517" s="1"/>
      <c r="J517" s="1"/>
      <c r="K517" s="1"/>
      <c r="L517" s="1"/>
      <c r="M517" s="1"/>
      <c r="N517" s="39"/>
      <c r="O517" s="39"/>
      <c r="P517" s="40"/>
    </row>
    <row r="518" spans="3:16" ht="12.75" x14ac:dyDescent="0.2">
      <c r="C518" s="1"/>
      <c r="D518" s="1"/>
      <c r="E518" s="1"/>
      <c r="F518" s="1"/>
      <c r="G518" s="1"/>
      <c r="H518" s="1"/>
      <c r="I518" s="1"/>
      <c r="J518" s="1"/>
      <c r="K518" s="1"/>
      <c r="L518" s="1"/>
      <c r="M518" s="1"/>
      <c r="N518" s="39"/>
      <c r="O518" s="39"/>
      <c r="P518" s="40"/>
    </row>
    <row r="519" spans="3:16" ht="12.75" x14ac:dyDescent="0.2">
      <c r="C519" s="1"/>
      <c r="D519" s="1"/>
      <c r="E519" s="1"/>
      <c r="F519" s="1"/>
      <c r="G519" s="1"/>
      <c r="H519" s="1"/>
      <c r="I519" s="1"/>
      <c r="J519" s="1"/>
      <c r="K519" s="1"/>
      <c r="L519" s="1"/>
      <c r="M519" s="1"/>
      <c r="N519" s="39"/>
      <c r="O519" s="39"/>
      <c r="P519" s="40"/>
    </row>
    <row r="520" spans="3:16" ht="12.75" x14ac:dyDescent="0.2">
      <c r="C520" s="1"/>
      <c r="D520" s="1"/>
      <c r="E520" s="1"/>
      <c r="F520" s="1"/>
      <c r="G520" s="1"/>
      <c r="H520" s="1"/>
      <c r="I520" s="1"/>
      <c r="J520" s="1"/>
      <c r="K520" s="1"/>
      <c r="L520" s="1"/>
      <c r="M520" s="1"/>
      <c r="N520" s="39"/>
      <c r="O520" s="39"/>
      <c r="P520" s="40"/>
    </row>
    <row r="521" spans="3:16" ht="12.75" x14ac:dyDescent="0.2">
      <c r="C521" s="1"/>
      <c r="D521" s="1"/>
      <c r="E521" s="1"/>
      <c r="F521" s="1"/>
      <c r="G521" s="1"/>
      <c r="H521" s="1"/>
      <c r="I521" s="1"/>
      <c r="J521" s="1"/>
      <c r="K521" s="1"/>
      <c r="L521" s="1"/>
      <c r="M521" s="1"/>
      <c r="N521" s="39"/>
      <c r="O521" s="39"/>
      <c r="P521" s="40"/>
    </row>
    <row r="522" spans="3:16" ht="12.75" x14ac:dyDescent="0.2">
      <c r="C522" s="1"/>
      <c r="D522" s="1"/>
      <c r="E522" s="1"/>
      <c r="F522" s="1"/>
      <c r="G522" s="1"/>
      <c r="H522" s="1"/>
      <c r="I522" s="1"/>
      <c r="J522" s="1"/>
      <c r="K522" s="1"/>
      <c r="L522" s="1"/>
      <c r="M522" s="1"/>
      <c r="N522" s="39"/>
      <c r="O522" s="39"/>
      <c r="P522" s="40"/>
    </row>
    <row r="523" spans="3:16" ht="12.75" x14ac:dyDescent="0.2">
      <c r="C523" s="1"/>
      <c r="D523" s="1"/>
      <c r="E523" s="1"/>
      <c r="F523" s="1"/>
      <c r="G523" s="1"/>
      <c r="H523" s="1"/>
      <c r="I523" s="1"/>
      <c r="J523" s="1"/>
      <c r="K523" s="1"/>
      <c r="L523" s="1"/>
      <c r="M523" s="1"/>
      <c r="N523" s="39"/>
      <c r="O523" s="39"/>
      <c r="P523" s="40"/>
    </row>
    <row r="524" spans="3:16" ht="12.75" x14ac:dyDescent="0.2">
      <c r="C524" s="1"/>
      <c r="D524" s="1"/>
      <c r="E524" s="1"/>
      <c r="F524" s="1"/>
      <c r="G524" s="1"/>
      <c r="H524" s="1"/>
      <c r="I524" s="1"/>
      <c r="J524" s="1"/>
      <c r="K524" s="1"/>
      <c r="L524" s="1"/>
      <c r="M524" s="1"/>
      <c r="N524" s="39"/>
      <c r="O524" s="39"/>
      <c r="P524" s="40"/>
    </row>
    <row r="525" spans="3:16" ht="12.75" x14ac:dyDescent="0.2">
      <c r="C525" s="1"/>
      <c r="D525" s="1"/>
      <c r="E525" s="1"/>
      <c r="F525" s="1"/>
      <c r="G525" s="1"/>
      <c r="H525" s="1"/>
      <c r="I525" s="1"/>
      <c r="J525" s="1"/>
      <c r="K525" s="1"/>
      <c r="L525" s="1"/>
      <c r="M525" s="1"/>
      <c r="N525" s="39"/>
      <c r="O525" s="39"/>
      <c r="P525" s="40"/>
    </row>
    <row r="526" spans="3:16" ht="12.75" x14ac:dyDescent="0.2">
      <c r="C526" s="1"/>
      <c r="D526" s="1"/>
      <c r="E526" s="1"/>
      <c r="F526" s="1"/>
      <c r="G526" s="1"/>
      <c r="H526" s="1"/>
      <c r="I526" s="1"/>
      <c r="J526" s="1"/>
      <c r="K526" s="1"/>
      <c r="L526" s="1"/>
      <c r="M526" s="1"/>
      <c r="N526" s="39"/>
      <c r="O526" s="39"/>
      <c r="P526" s="40"/>
    </row>
    <row r="527" spans="3:16" ht="12.75" x14ac:dyDescent="0.2">
      <c r="C527" s="1"/>
      <c r="D527" s="1"/>
      <c r="E527" s="1"/>
      <c r="F527" s="1"/>
      <c r="G527" s="1"/>
      <c r="H527" s="1"/>
      <c r="I527" s="1"/>
      <c r="J527" s="1"/>
      <c r="K527" s="1"/>
      <c r="L527" s="1"/>
      <c r="M527" s="1"/>
      <c r="N527" s="39"/>
      <c r="O527" s="39"/>
      <c r="P527" s="40"/>
    </row>
    <row r="528" spans="3:16" ht="12.75" x14ac:dyDescent="0.2">
      <c r="C528" s="1"/>
      <c r="D528" s="1"/>
      <c r="E528" s="1"/>
      <c r="F528" s="1"/>
      <c r="G528" s="1"/>
      <c r="H528" s="1"/>
      <c r="I528" s="1"/>
      <c r="J528" s="1"/>
      <c r="K528" s="1"/>
      <c r="L528" s="1"/>
      <c r="M528" s="1"/>
      <c r="N528" s="39"/>
      <c r="O528" s="39"/>
      <c r="P528" s="40"/>
    </row>
    <row r="529" spans="3:16" ht="12.75" x14ac:dyDescent="0.2">
      <c r="C529" s="1"/>
      <c r="D529" s="1"/>
      <c r="E529" s="1"/>
      <c r="F529" s="1"/>
      <c r="G529" s="1"/>
      <c r="H529" s="1"/>
      <c r="I529" s="1"/>
      <c r="J529" s="1"/>
      <c r="K529" s="1"/>
      <c r="L529" s="1"/>
      <c r="M529" s="1"/>
      <c r="N529" s="39"/>
      <c r="O529" s="39"/>
      <c r="P529" s="40"/>
    </row>
    <row r="530" spans="3:16" ht="12.75" x14ac:dyDescent="0.2">
      <c r="C530" s="1"/>
      <c r="D530" s="1"/>
      <c r="E530" s="1"/>
      <c r="F530" s="1"/>
      <c r="G530" s="1"/>
      <c r="H530" s="1"/>
      <c r="I530" s="1"/>
      <c r="J530" s="1"/>
      <c r="K530" s="1"/>
      <c r="L530" s="1"/>
      <c r="M530" s="1"/>
      <c r="N530" s="39"/>
      <c r="O530" s="39"/>
      <c r="P530" s="40"/>
    </row>
    <row r="531" spans="3:16" ht="12.75" x14ac:dyDescent="0.2">
      <c r="C531" s="1"/>
      <c r="D531" s="1"/>
      <c r="E531" s="1"/>
      <c r="F531" s="1"/>
      <c r="G531" s="1"/>
      <c r="H531" s="1"/>
      <c r="I531" s="1"/>
      <c r="J531" s="1"/>
      <c r="K531" s="1"/>
      <c r="L531" s="1"/>
      <c r="M531" s="1"/>
      <c r="N531" s="39"/>
      <c r="O531" s="39"/>
      <c r="P531" s="40"/>
    </row>
    <row r="532" spans="3:16" ht="12.75" x14ac:dyDescent="0.2">
      <c r="C532" s="1"/>
      <c r="D532" s="1"/>
      <c r="E532" s="1"/>
      <c r="F532" s="1"/>
      <c r="G532" s="1"/>
      <c r="H532" s="1"/>
      <c r="I532" s="1"/>
      <c r="J532" s="1"/>
      <c r="K532" s="1"/>
      <c r="L532" s="1"/>
      <c r="M532" s="1"/>
      <c r="N532" s="39"/>
      <c r="O532" s="39"/>
      <c r="P532" s="40"/>
    </row>
    <row r="533" spans="3:16" ht="12.75" x14ac:dyDescent="0.2">
      <c r="C533" s="1"/>
      <c r="D533" s="1"/>
      <c r="E533" s="1"/>
      <c r="F533" s="1"/>
      <c r="G533" s="1"/>
      <c r="H533" s="1"/>
      <c r="I533" s="1"/>
      <c r="J533" s="1"/>
      <c r="K533" s="1"/>
      <c r="L533" s="1"/>
      <c r="M533" s="1"/>
      <c r="N533" s="39"/>
      <c r="O533" s="39"/>
      <c r="P533" s="40"/>
    </row>
    <row r="534" spans="3:16" ht="12.75" x14ac:dyDescent="0.2">
      <c r="C534" s="1"/>
      <c r="D534" s="1"/>
      <c r="E534" s="1"/>
      <c r="F534" s="1"/>
      <c r="G534" s="1"/>
      <c r="H534" s="1"/>
      <c r="I534" s="1"/>
      <c r="J534" s="1"/>
      <c r="K534" s="1"/>
      <c r="L534" s="1"/>
      <c r="M534" s="1"/>
      <c r="N534" s="39"/>
      <c r="O534" s="39"/>
      <c r="P534" s="40"/>
    </row>
    <row r="535" spans="3:16" ht="12.75" x14ac:dyDescent="0.2">
      <c r="C535" s="1"/>
      <c r="D535" s="1"/>
      <c r="E535" s="1"/>
      <c r="F535" s="1"/>
      <c r="G535" s="1"/>
      <c r="H535" s="1"/>
      <c r="I535" s="1"/>
      <c r="J535" s="1"/>
      <c r="K535" s="1"/>
      <c r="L535" s="1"/>
      <c r="M535" s="1"/>
      <c r="N535" s="39"/>
      <c r="O535" s="39"/>
      <c r="P535" s="40"/>
    </row>
    <row r="536" spans="3:16" ht="12.75" x14ac:dyDescent="0.2">
      <c r="C536" s="1"/>
      <c r="D536" s="1"/>
      <c r="E536" s="1"/>
      <c r="F536" s="1"/>
      <c r="G536" s="1"/>
      <c r="H536" s="1"/>
      <c r="I536" s="1"/>
      <c r="J536" s="1"/>
      <c r="K536" s="1"/>
      <c r="L536" s="1"/>
      <c r="M536" s="1"/>
      <c r="N536" s="39"/>
      <c r="O536" s="39"/>
      <c r="P536" s="40"/>
    </row>
    <row r="537" spans="3:16" ht="12.75" x14ac:dyDescent="0.2">
      <c r="C537" s="1"/>
      <c r="D537" s="1"/>
      <c r="E537" s="1"/>
      <c r="F537" s="1"/>
      <c r="G537" s="1"/>
      <c r="H537" s="1"/>
      <c r="I537" s="1"/>
      <c r="J537" s="1"/>
      <c r="K537" s="1"/>
      <c r="L537" s="1"/>
      <c r="M537" s="1"/>
      <c r="N537" s="39"/>
      <c r="O537" s="39"/>
      <c r="P537" s="40"/>
    </row>
    <row r="538" spans="3:16" ht="12.75" x14ac:dyDescent="0.2">
      <c r="C538" s="1"/>
      <c r="D538" s="1"/>
      <c r="E538" s="1"/>
      <c r="F538" s="1"/>
      <c r="G538" s="1"/>
      <c r="H538" s="1"/>
      <c r="I538" s="1"/>
      <c r="J538" s="1"/>
      <c r="K538" s="1"/>
      <c r="L538" s="1"/>
      <c r="M538" s="1"/>
      <c r="N538" s="39"/>
      <c r="O538" s="39"/>
      <c r="P538" s="40"/>
    </row>
    <row r="539" spans="3:16" ht="12.75" x14ac:dyDescent="0.2">
      <c r="C539" s="1"/>
      <c r="D539" s="1"/>
      <c r="E539" s="1"/>
      <c r="F539" s="1"/>
      <c r="G539" s="1"/>
      <c r="H539" s="1"/>
      <c r="I539" s="1"/>
      <c r="J539" s="1"/>
      <c r="K539" s="1"/>
      <c r="L539" s="1"/>
      <c r="M539" s="1"/>
      <c r="N539" s="39"/>
      <c r="O539" s="39"/>
      <c r="P539" s="40"/>
    </row>
    <row r="540" spans="3:16" ht="12.75" x14ac:dyDescent="0.2">
      <c r="C540" s="1"/>
      <c r="D540" s="1"/>
      <c r="E540" s="1"/>
      <c r="F540" s="1"/>
      <c r="G540" s="1"/>
      <c r="H540" s="1"/>
      <c r="I540" s="1"/>
      <c r="J540" s="1"/>
      <c r="K540" s="1"/>
      <c r="L540" s="1"/>
      <c r="M540" s="1"/>
      <c r="N540" s="39"/>
      <c r="O540" s="39"/>
      <c r="P540" s="40"/>
    </row>
    <row r="541" spans="3:16" ht="12.75" x14ac:dyDescent="0.2">
      <c r="C541" s="1"/>
      <c r="D541" s="1"/>
      <c r="E541" s="1"/>
      <c r="F541" s="1"/>
      <c r="G541" s="1"/>
      <c r="H541" s="1"/>
      <c r="I541" s="1"/>
      <c r="J541" s="1"/>
      <c r="K541" s="1"/>
      <c r="L541" s="1"/>
      <c r="M541" s="1"/>
      <c r="N541" s="39"/>
      <c r="O541" s="39"/>
      <c r="P541" s="40"/>
    </row>
    <row r="542" spans="3:16" ht="12.75" x14ac:dyDescent="0.2">
      <c r="C542" s="1"/>
      <c r="D542" s="1"/>
      <c r="E542" s="1"/>
      <c r="F542" s="1"/>
      <c r="G542" s="1"/>
      <c r="H542" s="1"/>
      <c r="I542" s="1"/>
      <c r="J542" s="1"/>
      <c r="K542" s="1"/>
      <c r="L542" s="1"/>
      <c r="M542" s="1"/>
      <c r="N542" s="39"/>
      <c r="O542" s="39"/>
      <c r="P542" s="40"/>
    </row>
    <row r="543" spans="3:16" ht="12.75" x14ac:dyDescent="0.2">
      <c r="C543" s="1"/>
      <c r="D543" s="1"/>
      <c r="E543" s="1"/>
      <c r="F543" s="1"/>
      <c r="G543" s="1"/>
      <c r="H543" s="1"/>
      <c r="I543" s="1"/>
      <c r="J543" s="1"/>
      <c r="K543" s="1"/>
      <c r="L543" s="1"/>
      <c r="M543" s="1"/>
      <c r="N543" s="39"/>
      <c r="O543" s="39"/>
      <c r="P543" s="40"/>
    </row>
    <row r="544" spans="3:16" ht="12.75" x14ac:dyDescent="0.2">
      <c r="C544" s="1"/>
      <c r="D544" s="1"/>
      <c r="E544" s="1"/>
      <c r="F544" s="1"/>
      <c r="G544" s="1"/>
      <c r="H544" s="1"/>
      <c r="I544" s="1"/>
      <c r="J544" s="1"/>
      <c r="K544" s="1"/>
      <c r="L544" s="1"/>
      <c r="M544" s="1"/>
      <c r="N544" s="39"/>
      <c r="O544" s="39"/>
      <c r="P544" s="40"/>
    </row>
    <row r="545" spans="3:16" ht="12.75" x14ac:dyDescent="0.2">
      <c r="C545" s="1"/>
      <c r="D545" s="1"/>
      <c r="E545" s="1"/>
      <c r="F545" s="1"/>
      <c r="G545" s="1"/>
      <c r="H545" s="1"/>
      <c r="I545" s="1"/>
      <c r="J545" s="1"/>
      <c r="K545" s="1"/>
      <c r="L545" s="1"/>
      <c r="M545" s="1"/>
      <c r="N545" s="39"/>
      <c r="O545" s="39"/>
      <c r="P545" s="40"/>
    </row>
    <row r="546" spans="3:16" ht="12.75" x14ac:dyDescent="0.2">
      <c r="C546" s="1"/>
      <c r="D546" s="1"/>
      <c r="E546" s="1"/>
      <c r="F546" s="1"/>
      <c r="G546" s="1"/>
      <c r="H546" s="1"/>
      <c r="I546" s="1"/>
      <c r="J546" s="1"/>
      <c r="K546" s="1"/>
      <c r="L546" s="1"/>
      <c r="M546" s="1"/>
      <c r="N546" s="39"/>
      <c r="O546" s="39"/>
      <c r="P546" s="40"/>
    </row>
    <row r="547" spans="3:16" ht="12.75" x14ac:dyDescent="0.2">
      <c r="C547" s="1"/>
      <c r="D547" s="1"/>
      <c r="E547" s="1"/>
      <c r="F547" s="1"/>
      <c r="G547" s="1"/>
      <c r="H547" s="1"/>
      <c r="I547" s="1"/>
      <c r="J547" s="1"/>
      <c r="K547" s="1"/>
      <c r="L547" s="1"/>
      <c r="M547" s="1"/>
      <c r="N547" s="39"/>
      <c r="O547" s="39"/>
      <c r="P547" s="40"/>
    </row>
    <row r="548" spans="3:16" ht="12.75" x14ac:dyDescent="0.2">
      <c r="C548" s="1"/>
      <c r="D548" s="1"/>
      <c r="E548" s="1"/>
      <c r="F548" s="1"/>
      <c r="G548" s="1"/>
      <c r="H548" s="1"/>
      <c r="I548" s="1"/>
      <c r="J548" s="1"/>
      <c r="K548" s="1"/>
      <c r="L548" s="1"/>
      <c r="M548" s="1"/>
      <c r="N548" s="39"/>
      <c r="O548" s="39"/>
      <c r="P548" s="40"/>
    </row>
    <row r="549" spans="3:16" ht="12.75" x14ac:dyDescent="0.2">
      <c r="C549" s="1"/>
      <c r="D549" s="1"/>
      <c r="E549" s="1"/>
      <c r="F549" s="1"/>
      <c r="G549" s="1"/>
      <c r="H549" s="1"/>
      <c r="I549" s="1"/>
      <c r="J549" s="1"/>
      <c r="K549" s="1"/>
      <c r="L549" s="1"/>
      <c r="M549" s="1"/>
      <c r="N549" s="39"/>
      <c r="O549" s="39"/>
      <c r="P549" s="40"/>
    </row>
    <row r="550" spans="3:16" ht="12.75" x14ac:dyDescent="0.2">
      <c r="C550" s="1"/>
      <c r="D550" s="1"/>
      <c r="E550" s="1"/>
      <c r="F550" s="1"/>
      <c r="G550" s="1"/>
      <c r="H550" s="1"/>
      <c r="I550" s="1"/>
      <c r="J550" s="1"/>
      <c r="K550" s="1"/>
      <c r="L550" s="1"/>
      <c r="M550" s="1"/>
      <c r="N550" s="39"/>
      <c r="O550" s="39"/>
      <c r="P550" s="40"/>
    </row>
    <row r="551" spans="3:16" ht="12.75" x14ac:dyDescent="0.2">
      <c r="C551" s="1"/>
      <c r="D551" s="1"/>
      <c r="E551" s="1"/>
      <c r="F551" s="1"/>
      <c r="G551" s="1"/>
      <c r="H551" s="1"/>
      <c r="I551" s="1"/>
      <c r="J551" s="1"/>
      <c r="K551" s="1"/>
      <c r="L551" s="1"/>
      <c r="M551" s="1"/>
      <c r="N551" s="39"/>
      <c r="O551" s="39"/>
      <c r="P551" s="40"/>
    </row>
    <row r="552" spans="3:16" ht="12.75" x14ac:dyDescent="0.2">
      <c r="C552" s="1"/>
      <c r="D552" s="1"/>
      <c r="E552" s="1"/>
      <c r="F552" s="1"/>
      <c r="G552" s="1"/>
      <c r="H552" s="1"/>
      <c r="I552" s="1"/>
      <c r="J552" s="1"/>
      <c r="K552" s="1"/>
      <c r="L552" s="1"/>
      <c r="M552" s="1"/>
      <c r="N552" s="39"/>
      <c r="O552" s="39"/>
      <c r="P552" s="40"/>
    </row>
    <row r="553" spans="3:16" ht="12.75" x14ac:dyDescent="0.2">
      <c r="C553" s="1"/>
      <c r="D553" s="1"/>
      <c r="E553" s="1"/>
      <c r="F553" s="1"/>
      <c r="G553" s="1"/>
      <c r="H553" s="1"/>
      <c r="I553" s="1"/>
      <c r="J553" s="1"/>
      <c r="K553" s="1"/>
      <c r="L553" s="1"/>
      <c r="M553" s="1"/>
      <c r="N553" s="39"/>
      <c r="O553" s="39"/>
      <c r="P553" s="40"/>
    </row>
    <row r="554" spans="3:16" ht="12.75" x14ac:dyDescent="0.2">
      <c r="C554" s="1"/>
      <c r="D554" s="1"/>
      <c r="E554" s="1"/>
      <c r="F554" s="1"/>
      <c r="G554" s="1"/>
      <c r="H554" s="1"/>
      <c r="I554" s="1"/>
      <c r="J554" s="1"/>
      <c r="K554" s="1"/>
      <c r="L554" s="1"/>
      <c r="M554" s="1"/>
      <c r="N554" s="39"/>
      <c r="O554" s="39"/>
      <c r="P554" s="40"/>
    </row>
    <row r="555" spans="3:16" ht="12.75" x14ac:dyDescent="0.2">
      <c r="C555" s="1"/>
      <c r="D555" s="1"/>
      <c r="E555" s="1"/>
      <c r="F555" s="1"/>
      <c r="G555" s="1"/>
      <c r="H555" s="1"/>
      <c r="I555" s="1"/>
      <c r="J555" s="1"/>
      <c r="K555" s="1"/>
      <c r="L555" s="1"/>
      <c r="M555" s="1"/>
      <c r="N555" s="39"/>
      <c r="O555" s="39"/>
      <c r="P555" s="40"/>
    </row>
    <row r="556" spans="3:16" ht="12.75" x14ac:dyDescent="0.2">
      <c r="C556" s="1"/>
      <c r="D556" s="1"/>
      <c r="E556" s="1"/>
      <c r="F556" s="1"/>
      <c r="G556" s="1"/>
      <c r="H556" s="1"/>
      <c r="I556" s="1"/>
      <c r="J556" s="1"/>
      <c r="K556" s="1"/>
      <c r="L556" s="1"/>
      <c r="M556" s="1"/>
      <c r="N556" s="39"/>
      <c r="O556" s="39"/>
      <c r="P556" s="40"/>
    </row>
    <row r="557" spans="3:16" ht="12.75" x14ac:dyDescent="0.2">
      <c r="C557" s="1"/>
      <c r="D557" s="1"/>
      <c r="E557" s="1"/>
      <c r="F557" s="1"/>
      <c r="G557" s="1"/>
      <c r="H557" s="1"/>
      <c r="I557" s="1"/>
      <c r="J557" s="1"/>
      <c r="K557" s="1"/>
      <c r="L557" s="1"/>
      <c r="M557" s="1"/>
      <c r="N557" s="39"/>
      <c r="O557" s="39"/>
      <c r="P557" s="40"/>
    </row>
    <row r="558" spans="3:16" ht="12.75" x14ac:dyDescent="0.2">
      <c r="C558" s="1"/>
      <c r="D558" s="1"/>
      <c r="E558" s="1"/>
      <c r="F558" s="1"/>
      <c r="G558" s="1"/>
      <c r="H558" s="1"/>
      <c r="I558" s="1"/>
      <c r="J558" s="1"/>
      <c r="K558" s="1"/>
      <c r="L558" s="1"/>
      <c r="M558" s="1"/>
      <c r="N558" s="39"/>
      <c r="O558" s="39"/>
      <c r="P558" s="40"/>
    </row>
    <row r="559" spans="3:16" ht="12.75" x14ac:dyDescent="0.2">
      <c r="C559" s="1"/>
      <c r="D559" s="1"/>
      <c r="E559" s="1"/>
      <c r="F559" s="1"/>
      <c r="G559" s="1"/>
      <c r="H559" s="1"/>
      <c r="I559" s="1"/>
      <c r="J559" s="1"/>
      <c r="K559" s="1"/>
      <c r="L559" s="1"/>
      <c r="M559" s="1"/>
      <c r="N559" s="39"/>
      <c r="O559" s="39"/>
      <c r="P559" s="40"/>
    </row>
    <row r="560" spans="3:16" ht="12.75" x14ac:dyDescent="0.2">
      <c r="C560" s="1"/>
      <c r="D560" s="1"/>
      <c r="E560" s="1"/>
      <c r="F560" s="1"/>
      <c r="G560" s="1"/>
      <c r="H560" s="1"/>
      <c r="I560" s="1"/>
      <c r="J560" s="1"/>
      <c r="K560" s="1"/>
      <c r="L560" s="1"/>
      <c r="M560" s="1"/>
      <c r="N560" s="39"/>
      <c r="O560" s="39"/>
      <c r="P560" s="40"/>
    </row>
    <row r="561" spans="3:16" ht="12.75" x14ac:dyDescent="0.2">
      <c r="C561" s="1"/>
      <c r="D561" s="1"/>
      <c r="E561" s="1"/>
      <c r="F561" s="1"/>
      <c r="G561" s="1"/>
      <c r="H561" s="1"/>
      <c r="I561" s="1"/>
      <c r="J561" s="1"/>
      <c r="K561" s="1"/>
      <c r="L561" s="1"/>
      <c r="M561" s="1"/>
      <c r="N561" s="39"/>
      <c r="O561" s="39"/>
      <c r="P561" s="40"/>
    </row>
    <row r="562" spans="3:16" ht="12.75" x14ac:dyDescent="0.2">
      <c r="C562" s="1"/>
      <c r="D562" s="1"/>
      <c r="E562" s="1"/>
      <c r="F562" s="1"/>
      <c r="G562" s="1"/>
      <c r="H562" s="1"/>
      <c r="I562" s="1"/>
      <c r="J562" s="1"/>
      <c r="K562" s="1"/>
      <c r="L562" s="1"/>
      <c r="M562" s="1"/>
      <c r="N562" s="39"/>
      <c r="O562" s="39"/>
      <c r="P562" s="40"/>
    </row>
    <row r="563" spans="3:16" ht="12.75" x14ac:dyDescent="0.2">
      <c r="C563" s="1"/>
      <c r="D563" s="1"/>
      <c r="E563" s="1"/>
      <c r="F563" s="1"/>
      <c r="G563" s="1"/>
      <c r="H563" s="1"/>
      <c r="I563" s="1"/>
      <c r="J563" s="1"/>
      <c r="K563" s="1"/>
      <c r="L563" s="1"/>
      <c r="M563" s="1"/>
      <c r="N563" s="39"/>
      <c r="O563" s="39"/>
      <c r="P563" s="40"/>
    </row>
    <row r="564" spans="3:16" ht="12.75" x14ac:dyDescent="0.2">
      <c r="C564" s="1"/>
      <c r="D564" s="1"/>
      <c r="E564" s="1"/>
      <c r="F564" s="1"/>
      <c r="G564" s="1"/>
      <c r="H564" s="1"/>
      <c r="I564" s="1"/>
      <c r="J564" s="1"/>
      <c r="K564" s="1"/>
      <c r="L564" s="1"/>
      <c r="M564" s="1"/>
      <c r="N564" s="39"/>
      <c r="O564" s="39"/>
      <c r="P564" s="40"/>
    </row>
    <row r="565" spans="3:16" ht="12.75" x14ac:dyDescent="0.2">
      <c r="C565" s="1"/>
      <c r="D565" s="1"/>
      <c r="E565" s="1"/>
      <c r="F565" s="1"/>
      <c r="G565" s="1"/>
      <c r="H565" s="1"/>
      <c r="I565" s="1"/>
      <c r="J565" s="1"/>
      <c r="K565" s="1"/>
      <c r="L565" s="1"/>
      <c r="M565" s="1"/>
      <c r="N565" s="39"/>
      <c r="O565" s="39"/>
      <c r="P565" s="40"/>
    </row>
    <row r="566" spans="3:16" ht="12.75" x14ac:dyDescent="0.2">
      <c r="C566" s="1"/>
      <c r="D566" s="1"/>
      <c r="E566" s="1"/>
      <c r="F566" s="1"/>
      <c r="G566" s="1"/>
      <c r="H566" s="1"/>
      <c r="I566" s="1"/>
      <c r="J566" s="1"/>
      <c r="K566" s="1"/>
      <c r="L566" s="1"/>
      <c r="M566" s="1"/>
      <c r="N566" s="39"/>
      <c r="O566" s="39"/>
      <c r="P566" s="40"/>
    </row>
    <row r="567" spans="3:16" ht="12.75" x14ac:dyDescent="0.2">
      <c r="C567" s="1"/>
      <c r="D567" s="1"/>
      <c r="E567" s="1"/>
      <c r="F567" s="1"/>
      <c r="G567" s="1"/>
      <c r="H567" s="1"/>
      <c r="I567" s="1"/>
      <c r="J567" s="1"/>
      <c r="K567" s="1"/>
      <c r="L567" s="1"/>
      <c r="M567" s="1"/>
      <c r="N567" s="39"/>
      <c r="O567" s="39"/>
      <c r="P567" s="40"/>
    </row>
    <row r="568" spans="3:16" ht="12.75" x14ac:dyDescent="0.2">
      <c r="C568" s="1"/>
      <c r="D568" s="1"/>
      <c r="E568" s="1"/>
      <c r="F568" s="1"/>
      <c r="G568" s="1"/>
      <c r="H568" s="1"/>
      <c r="I568" s="1"/>
      <c r="J568" s="1"/>
      <c r="K568" s="1"/>
      <c r="L568" s="1"/>
      <c r="M568" s="1"/>
      <c r="N568" s="39"/>
      <c r="O568" s="39"/>
      <c r="P568" s="40"/>
    </row>
    <row r="569" spans="3:16" ht="12.75" x14ac:dyDescent="0.2">
      <c r="C569" s="1"/>
      <c r="D569" s="1"/>
      <c r="E569" s="1"/>
      <c r="F569" s="1"/>
      <c r="G569" s="1"/>
      <c r="H569" s="1"/>
      <c r="I569" s="1"/>
      <c r="J569" s="1"/>
      <c r="K569" s="1"/>
      <c r="L569" s="1"/>
      <c r="M569" s="1"/>
      <c r="N569" s="39"/>
      <c r="O569" s="39"/>
      <c r="P569" s="40"/>
    </row>
    <row r="570" spans="3:16" ht="12.75" x14ac:dyDescent="0.2">
      <c r="C570" s="1"/>
      <c r="D570" s="1"/>
      <c r="E570" s="1"/>
      <c r="F570" s="1"/>
      <c r="G570" s="1"/>
      <c r="H570" s="1"/>
      <c r="I570" s="1"/>
      <c r="J570" s="1"/>
      <c r="K570" s="1"/>
      <c r="L570" s="1"/>
      <c r="M570" s="1"/>
      <c r="N570" s="39"/>
      <c r="O570" s="39"/>
      <c r="P570" s="40"/>
    </row>
    <row r="571" spans="3:16" ht="12.75" x14ac:dyDescent="0.2">
      <c r="C571" s="1"/>
      <c r="D571" s="1"/>
      <c r="E571" s="1"/>
      <c r="F571" s="1"/>
      <c r="G571" s="1"/>
      <c r="H571" s="1"/>
      <c r="I571" s="1"/>
      <c r="J571" s="1"/>
      <c r="K571" s="1"/>
      <c r="L571" s="1"/>
      <c r="M571" s="1"/>
      <c r="N571" s="39"/>
      <c r="O571" s="39"/>
      <c r="P571" s="40"/>
    </row>
    <row r="572" spans="3:16" ht="12.75" x14ac:dyDescent="0.2">
      <c r="C572" s="1"/>
      <c r="D572" s="1"/>
      <c r="E572" s="1"/>
      <c r="F572" s="1"/>
      <c r="G572" s="1"/>
      <c r="H572" s="1"/>
      <c r="I572" s="1"/>
      <c r="J572" s="1"/>
      <c r="K572" s="1"/>
      <c r="L572" s="1"/>
      <c r="M572" s="1"/>
      <c r="N572" s="39"/>
      <c r="O572" s="39"/>
      <c r="P572" s="40"/>
    </row>
    <row r="573" spans="3:16" ht="12.75" x14ac:dyDescent="0.2">
      <c r="C573" s="1"/>
      <c r="D573" s="1"/>
      <c r="E573" s="1"/>
      <c r="F573" s="1"/>
      <c r="G573" s="1"/>
      <c r="H573" s="1"/>
      <c r="I573" s="1"/>
      <c r="J573" s="1"/>
      <c r="K573" s="1"/>
      <c r="L573" s="1"/>
      <c r="M573" s="1"/>
      <c r="N573" s="39"/>
      <c r="O573" s="39"/>
      <c r="P573" s="40"/>
    </row>
    <row r="574" spans="3:16" ht="12.75" x14ac:dyDescent="0.2">
      <c r="C574" s="1"/>
      <c r="D574" s="1"/>
      <c r="E574" s="1"/>
      <c r="F574" s="1"/>
      <c r="G574" s="1"/>
      <c r="H574" s="1"/>
      <c r="I574" s="1"/>
      <c r="J574" s="1"/>
      <c r="K574" s="1"/>
      <c r="L574" s="1"/>
      <c r="M574" s="1"/>
      <c r="N574" s="39"/>
      <c r="O574" s="39"/>
      <c r="P574" s="40"/>
    </row>
    <row r="575" spans="3:16" ht="12.75" x14ac:dyDescent="0.2">
      <c r="C575" s="1"/>
      <c r="D575" s="1"/>
      <c r="E575" s="1"/>
      <c r="F575" s="1"/>
      <c r="G575" s="1"/>
      <c r="H575" s="1"/>
      <c r="I575" s="1"/>
      <c r="J575" s="1"/>
      <c r="K575" s="1"/>
      <c r="L575" s="1"/>
      <c r="M575" s="1"/>
      <c r="N575" s="39"/>
      <c r="O575" s="39"/>
      <c r="P575" s="40"/>
    </row>
    <row r="576" spans="3:16" ht="12.75" x14ac:dyDescent="0.2">
      <c r="C576" s="1"/>
      <c r="D576" s="1"/>
      <c r="E576" s="1"/>
      <c r="F576" s="1"/>
      <c r="G576" s="1"/>
      <c r="H576" s="1"/>
      <c r="I576" s="1"/>
      <c r="J576" s="1"/>
      <c r="K576" s="1"/>
      <c r="L576" s="1"/>
      <c r="M576" s="1"/>
      <c r="N576" s="39"/>
      <c r="O576" s="39"/>
      <c r="P576" s="40"/>
    </row>
    <row r="577" spans="3:16" ht="12.75" x14ac:dyDescent="0.2">
      <c r="C577" s="1"/>
      <c r="D577" s="1"/>
      <c r="E577" s="1"/>
      <c r="F577" s="1"/>
      <c r="G577" s="1"/>
      <c r="H577" s="1"/>
      <c r="I577" s="1"/>
      <c r="J577" s="1"/>
      <c r="K577" s="1"/>
      <c r="L577" s="1"/>
      <c r="M577" s="1"/>
      <c r="N577" s="39"/>
      <c r="O577" s="39"/>
      <c r="P577" s="40"/>
    </row>
    <row r="578" spans="3:16" ht="12.75" x14ac:dyDescent="0.2">
      <c r="C578" s="1"/>
      <c r="D578" s="1"/>
      <c r="E578" s="1"/>
      <c r="F578" s="1"/>
      <c r="G578" s="1"/>
      <c r="H578" s="1"/>
      <c r="I578" s="1"/>
      <c r="J578" s="1"/>
      <c r="K578" s="1"/>
      <c r="L578" s="1"/>
      <c r="M578" s="1"/>
      <c r="N578" s="39"/>
      <c r="O578" s="39"/>
      <c r="P578" s="40"/>
    </row>
    <row r="579" spans="3:16" ht="12.75" x14ac:dyDescent="0.2">
      <c r="C579" s="1"/>
      <c r="D579" s="1"/>
      <c r="E579" s="1"/>
      <c r="F579" s="1"/>
      <c r="G579" s="1"/>
      <c r="H579" s="1"/>
      <c r="I579" s="1"/>
      <c r="J579" s="1"/>
      <c r="K579" s="1"/>
      <c r="L579" s="1"/>
      <c r="M579" s="1"/>
      <c r="N579" s="39"/>
      <c r="O579" s="39"/>
      <c r="P579" s="40"/>
    </row>
    <row r="580" spans="3:16" ht="12.75" x14ac:dyDescent="0.2">
      <c r="C580" s="1"/>
      <c r="D580" s="1"/>
      <c r="E580" s="1"/>
      <c r="F580" s="1"/>
      <c r="G580" s="1"/>
      <c r="H580" s="1"/>
      <c r="I580" s="1"/>
      <c r="J580" s="1"/>
      <c r="K580" s="1"/>
      <c r="L580" s="1"/>
      <c r="M580" s="1"/>
      <c r="N580" s="39"/>
      <c r="O580" s="39"/>
      <c r="P580" s="40"/>
    </row>
    <row r="581" spans="3:16" ht="12.75" x14ac:dyDescent="0.2">
      <c r="C581" s="1"/>
      <c r="D581" s="1"/>
      <c r="E581" s="1"/>
      <c r="F581" s="1"/>
      <c r="G581" s="1"/>
      <c r="H581" s="1"/>
      <c r="I581" s="1"/>
      <c r="J581" s="1"/>
      <c r="K581" s="1"/>
      <c r="L581" s="1"/>
      <c r="M581" s="1"/>
      <c r="N581" s="39"/>
      <c r="O581" s="39"/>
      <c r="P581" s="40"/>
    </row>
    <row r="582" spans="3:16" ht="12.75" x14ac:dyDescent="0.2">
      <c r="C582" s="1"/>
      <c r="D582" s="1"/>
      <c r="E582" s="1"/>
      <c r="F582" s="1"/>
      <c r="G582" s="1"/>
      <c r="H582" s="1"/>
      <c r="I582" s="1"/>
      <c r="J582" s="1"/>
      <c r="K582" s="1"/>
      <c r="L582" s="1"/>
      <c r="M582" s="1"/>
      <c r="N582" s="39"/>
      <c r="O582" s="39"/>
      <c r="P582" s="40"/>
    </row>
    <row r="583" spans="3:16" ht="12.75" x14ac:dyDescent="0.2">
      <c r="C583" s="1"/>
      <c r="D583" s="1"/>
      <c r="E583" s="1"/>
      <c r="F583" s="1"/>
      <c r="G583" s="1"/>
      <c r="H583" s="1"/>
      <c r="I583" s="1"/>
      <c r="J583" s="1"/>
      <c r="K583" s="1"/>
      <c r="L583" s="1"/>
      <c r="M583" s="1"/>
      <c r="N583" s="39"/>
      <c r="O583" s="39"/>
      <c r="P583" s="40"/>
    </row>
    <row r="584" spans="3:16" ht="12.75" x14ac:dyDescent="0.2">
      <c r="C584" s="1"/>
      <c r="D584" s="1"/>
      <c r="E584" s="1"/>
      <c r="F584" s="1"/>
      <c r="G584" s="1"/>
      <c r="H584" s="1"/>
      <c r="I584" s="1"/>
      <c r="J584" s="1"/>
      <c r="K584" s="1"/>
      <c r="L584" s="1"/>
      <c r="M584" s="1"/>
      <c r="N584" s="39"/>
      <c r="O584" s="39"/>
      <c r="P584" s="40"/>
    </row>
    <row r="585" spans="3:16" ht="12.75" x14ac:dyDescent="0.2">
      <c r="C585" s="1"/>
      <c r="D585" s="1"/>
      <c r="E585" s="1"/>
      <c r="F585" s="1"/>
      <c r="G585" s="1"/>
      <c r="H585" s="1"/>
      <c r="I585" s="1"/>
      <c r="J585" s="1"/>
      <c r="K585" s="1"/>
      <c r="L585" s="1"/>
      <c r="M585" s="1"/>
      <c r="N585" s="39"/>
      <c r="O585" s="39"/>
      <c r="P585" s="40"/>
    </row>
    <row r="586" spans="3:16" ht="12.75" x14ac:dyDescent="0.2">
      <c r="C586" s="1"/>
      <c r="D586" s="1"/>
      <c r="E586" s="1"/>
      <c r="F586" s="1"/>
      <c r="G586" s="1"/>
      <c r="H586" s="1"/>
      <c r="I586" s="1"/>
      <c r="J586" s="1"/>
      <c r="K586" s="1"/>
      <c r="L586" s="1"/>
      <c r="M586" s="1"/>
      <c r="N586" s="39"/>
      <c r="O586" s="39"/>
      <c r="P586" s="40"/>
    </row>
    <row r="587" spans="3:16" ht="12.75" x14ac:dyDescent="0.2">
      <c r="C587" s="1"/>
      <c r="D587" s="1"/>
      <c r="E587" s="1"/>
      <c r="F587" s="1"/>
      <c r="G587" s="1"/>
      <c r="H587" s="1"/>
      <c r="I587" s="1"/>
      <c r="J587" s="1"/>
      <c r="K587" s="1"/>
      <c r="L587" s="1"/>
      <c r="M587" s="1"/>
      <c r="N587" s="39"/>
      <c r="O587" s="39"/>
      <c r="P587" s="40"/>
    </row>
    <row r="588" spans="3:16" ht="12.75" x14ac:dyDescent="0.2">
      <c r="C588" s="1"/>
      <c r="D588" s="1"/>
      <c r="E588" s="1"/>
      <c r="F588" s="1"/>
      <c r="G588" s="1"/>
      <c r="H588" s="1"/>
      <c r="I588" s="1"/>
      <c r="J588" s="1"/>
      <c r="K588" s="1"/>
      <c r="L588" s="1"/>
      <c r="M588" s="1"/>
      <c r="N588" s="39"/>
      <c r="O588" s="39"/>
      <c r="P588" s="40"/>
    </row>
    <row r="589" spans="3:16" ht="12.75" x14ac:dyDescent="0.2">
      <c r="C589" s="1"/>
      <c r="D589" s="1"/>
      <c r="E589" s="1"/>
      <c r="F589" s="1"/>
      <c r="G589" s="1"/>
      <c r="H589" s="1"/>
      <c r="I589" s="1"/>
      <c r="J589" s="1"/>
      <c r="K589" s="1"/>
      <c r="L589" s="1"/>
      <c r="M589" s="1"/>
      <c r="N589" s="39"/>
      <c r="O589" s="39"/>
      <c r="P589" s="40"/>
    </row>
    <row r="590" spans="3:16" ht="12.75" x14ac:dyDescent="0.2">
      <c r="C590" s="1"/>
      <c r="D590" s="1"/>
      <c r="E590" s="1"/>
      <c r="F590" s="1"/>
      <c r="G590" s="1"/>
      <c r="H590" s="1"/>
      <c r="I590" s="1"/>
      <c r="J590" s="1"/>
      <c r="K590" s="1"/>
      <c r="L590" s="1"/>
      <c r="M590" s="1"/>
      <c r="N590" s="39"/>
      <c r="O590" s="39"/>
      <c r="P590" s="40"/>
    </row>
    <row r="591" spans="3:16" ht="12.75" x14ac:dyDescent="0.2">
      <c r="C591" s="1"/>
      <c r="D591" s="1"/>
      <c r="E591" s="1"/>
      <c r="F591" s="1"/>
      <c r="G591" s="1"/>
      <c r="H591" s="1"/>
      <c r="I591" s="1"/>
      <c r="J591" s="1"/>
      <c r="K591" s="1"/>
      <c r="L591" s="1"/>
      <c r="M591" s="1"/>
      <c r="N591" s="39"/>
      <c r="O591" s="39"/>
      <c r="P591" s="40"/>
    </row>
    <row r="592" spans="3:16" ht="12.75" x14ac:dyDescent="0.2">
      <c r="C592" s="1"/>
      <c r="D592" s="1"/>
      <c r="E592" s="1"/>
      <c r="F592" s="1"/>
      <c r="G592" s="1"/>
      <c r="H592" s="1"/>
      <c r="I592" s="1"/>
      <c r="J592" s="1"/>
      <c r="K592" s="1"/>
      <c r="L592" s="1"/>
      <c r="M592" s="1"/>
      <c r="N592" s="39"/>
      <c r="O592" s="39"/>
      <c r="P592" s="40"/>
    </row>
    <row r="593" spans="3:16" ht="12.75" x14ac:dyDescent="0.2">
      <c r="C593" s="1"/>
      <c r="D593" s="1"/>
      <c r="E593" s="1"/>
      <c r="F593" s="1"/>
      <c r="G593" s="1"/>
      <c r="H593" s="1"/>
      <c r="I593" s="1"/>
      <c r="J593" s="1"/>
      <c r="K593" s="1"/>
      <c r="L593" s="1"/>
      <c r="M593" s="1"/>
      <c r="N593" s="39"/>
      <c r="O593" s="39"/>
      <c r="P593" s="40"/>
    </row>
    <row r="594" spans="3:16" ht="12.75" x14ac:dyDescent="0.2">
      <c r="C594" s="1"/>
      <c r="D594" s="1"/>
      <c r="E594" s="1"/>
      <c r="F594" s="1"/>
      <c r="G594" s="1"/>
      <c r="H594" s="1"/>
      <c r="I594" s="1"/>
      <c r="J594" s="1"/>
      <c r="K594" s="1"/>
      <c r="L594" s="1"/>
      <c r="M594" s="1"/>
      <c r="N594" s="39"/>
      <c r="O594" s="39"/>
      <c r="P594" s="40"/>
    </row>
    <row r="595" spans="3:16" ht="12.75" x14ac:dyDescent="0.2">
      <c r="C595" s="1"/>
      <c r="D595" s="1"/>
      <c r="E595" s="1"/>
      <c r="F595" s="1"/>
      <c r="G595" s="1"/>
      <c r="H595" s="1"/>
      <c r="I595" s="1"/>
      <c r="J595" s="1"/>
      <c r="K595" s="1"/>
      <c r="L595" s="1"/>
      <c r="M595" s="1"/>
      <c r="N595" s="39"/>
      <c r="O595" s="39"/>
      <c r="P595" s="40"/>
    </row>
    <row r="596" spans="3:16" ht="12.75" x14ac:dyDescent="0.2">
      <c r="C596" s="1"/>
      <c r="D596" s="1"/>
      <c r="E596" s="1"/>
      <c r="F596" s="1"/>
      <c r="G596" s="1"/>
      <c r="H596" s="1"/>
      <c r="I596" s="1"/>
      <c r="J596" s="1"/>
      <c r="K596" s="1"/>
      <c r="L596" s="1"/>
      <c r="M596" s="1"/>
      <c r="N596" s="39"/>
      <c r="O596" s="39"/>
      <c r="P596" s="40"/>
    </row>
    <row r="597" spans="3:16" ht="12.75" x14ac:dyDescent="0.2">
      <c r="C597" s="1"/>
      <c r="D597" s="1"/>
      <c r="E597" s="1"/>
      <c r="F597" s="1"/>
      <c r="G597" s="1"/>
      <c r="H597" s="1"/>
      <c r="I597" s="1"/>
      <c r="J597" s="1"/>
      <c r="K597" s="1"/>
      <c r="L597" s="1"/>
      <c r="M597" s="1"/>
      <c r="N597" s="39"/>
      <c r="O597" s="39"/>
      <c r="P597" s="40"/>
    </row>
    <row r="598" spans="3:16" ht="12.75" x14ac:dyDescent="0.2">
      <c r="C598" s="1"/>
      <c r="D598" s="1"/>
      <c r="E598" s="1"/>
      <c r="F598" s="1"/>
      <c r="G598" s="1"/>
      <c r="H598" s="1"/>
      <c r="I598" s="1"/>
      <c r="J598" s="1"/>
      <c r="K598" s="1"/>
      <c r="L598" s="1"/>
      <c r="M598" s="1"/>
      <c r="N598" s="39"/>
      <c r="O598" s="39"/>
      <c r="P598" s="40"/>
    </row>
    <row r="599" spans="3:16" ht="12.75" x14ac:dyDescent="0.2">
      <c r="C599" s="1"/>
      <c r="D599" s="1"/>
      <c r="E599" s="1"/>
      <c r="F599" s="1"/>
      <c r="G599" s="1"/>
      <c r="H599" s="1"/>
      <c r="I599" s="1"/>
      <c r="J599" s="1"/>
      <c r="K599" s="1"/>
      <c r="L599" s="1"/>
      <c r="M599" s="1"/>
      <c r="N599" s="39"/>
      <c r="O599" s="39"/>
      <c r="P599" s="40"/>
    </row>
    <row r="600" spans="3:16" ht="12.75" x14ac:dyDescent="0.2">
      <c r="C600" s="1"/>
      <c r="D600" s="1"/>
      <c r="E600" s="1"/>
      <c r="F600" s="1"/>
      <c r="G600" s="1"/>
      <c r="H600" s="1"/>
      <c r="I600" s="1"/>
      <c r="J600" s="1"/>
      <c r="K600" s="1"/>
      <c r="L600" s="1"/>
      <c r="M600" s="1"/>
      <c r="N600" s="39"/>
      <c r="O600" s="39"/>
      <c r="P600" s="40"/>
    </row>
    <row r="601" spans="3:16" ht="12.75" x14ac:dyDescent="0.2">
      <c r="C601" s="1"/>
      <c r="D601" s="1"/>
      <c r="E601" s="1"/>
      <c r="F601" s="1"/>
      <c r="G601" s="1"/>
      <c r="H601" s="1"/>
      <c r="I601" s="1"/>
      <c r="J601" s="1"/>
      <c r="K601" s="1"/>
      <c r="L601" s="1"/>
      <c r="M601" s="1"/>
      <c r="N601" s="39"/>
      <c r="O601" s="39"/>
      <c r="P601" s="40"/>
    </row>
    <row r="602" spans="3:16" ht="12.75" x14ac:dyDescent="0.2">
      <c r="C602" s="1"/>
      <c r="D602" s="1"/>
      <c r="E602" s="1"/>
      <c r="F602" s="1"/>
      <c r="G602" s="1"/>
      <c r="H602" s="1"/>
      <c r="I602" s="1"/>
      <c r="J602" s="1"/>
      <c r="K602" s="1"/>
      <c r="L602" s="1"/>
      <c r="M602" s="1"/>
      <c r="N602" s="39"/>
      <c r="O602" s="39"/>
      <c r="P602" s="40"/>
    </row>
    <row r="603" spans="3:16" ht="12.75" x14ac:dyDescent="0.2">
      <c r="C603" s="1"/>
      <c r="D603" s="1"/>
      <c r="E603" s="1"/>
      <c r="F603" s="1"/>
      <c r="G603" s="1"/>
      <c r="H603" s="1"/>
      <c r="I603" s="1"/>
      <c r="J603" s="1"/>
      <c r="K603" s="1"/>
      <c r="L603" s="1"/>
      <c r="M603" s="1"/>
      <c r="N603" s="39"/>
      <c r="O603" s="39"/>
      <c r="P603" s="40"/>
    </row>
    <row r="604" spans="3:16" ht="12.75" x14ac:dyDescent="0.2">
      <c r="C604" s="1"/>
      <c r="D604" s="1"/>
      <c r="E604" s="1"/>
      <c r="F604" s="1"/>
      <c r="G604" s="1"/>
      <c r="H604" s="1"/>
      <c r="I604" s="1"/>
      <c r="J604" s="1"/>
      <c r="K604" s="1"/>
      <c r="L604" s="1"/>
      <c r="M604" s="1"/>
      <c r="N604" s="39"/>
      <c r="O604" s="39"/>
      <c r="P604" s="40"/>
    </row>
    <row r="605" spans="3:16" ht="12.75" x14ac:dyDescent="0.2">
      <c r="C605" s="1"/>
      <c r="D605" s="1"/>
      <c r="E605" s="1"/>
      <c r="F605" s="1"/>
      <c r="G605" s="1"/>
      <c r="H605" s="1"/>
      <c r="I605" s="1"/>
      <c r="J605" s="1"/>
      <c r="K605" s="1"/>
      <c r="L605" s="1"/>
      <c r="M605" s="1"/>
      <c r="N605" s="39"/>
      <c r="O605" s="39"/>
      <c r="P605" s="40"/>
    </row>
    <row r="606" spans="3:16" ht="12.75" x14ac:dyDescent="0.2">
      <c r="C606" s="1"/>
      <c r="D606" s="1"/>
      <c r="E606" s="1"/>
      <c r="F606" s="1"/>
      <c r="G606" s="1"/>
      <c r="H606" s="1"/>
      <c r="I606" s="1"/>
      <c r="J606" s="1"/>
      <c r="K606" s="1"/>
      <c r="L606" s="1"/>
      <c r="M606" s="1"/>
      <c r="N606" s="39"/>
      <c r="O606" s="39"/>
      <c r="P606" s="40"/>
    </row>
    <row r="607" spans="3:16" ht="12.75" x14ac:dyDescent="0.2">
      <c r="C607" s="1"/>
      <c r="D607" s="1"/>
      <c r="E607" s="1"/>
      <c r="F607" s="1"/>
      <c r="G607" s="1"/>
      <c r="H607" s="1"/>
      <c r="I607" s="1"/>
      <c r="J607" s="1"/>
      <c r="K607" s="1"/>
      <c r="L607" s="1"/>
      <c r="M607" s="1"/>
      <c r="N607" s="39"/>
      <c r="O607" s="39"/>
      <c r="P607" s="40"/>
    </row>
    <row r="608" spans="3:16" ht="12.75" x14ac:dyDescent="0.2">
      <c r="C608" s="1"/>
      <c r="D608" s="1"/>
      <c r="E608" s="1"/>
      <c r="F608" s="1"/>
      <c r="G608" s="1"/>
      <c r="H608" s="1"/>
      <c r="I608" s="1"/>
      <c r="J608" s="1"/>
      <c r="K608" s="1"/>
      <c r="L608" s="1"/>
      <c r="M608" s="1"/>
      <c r="N608" s="39"/>
      <c r="O608" s="39"/>
      <c r="P608" s="40"/>
    </row>
    <row r="609" spans="3:16" ht="12.75" x14ac:dyDescent="0.2">
      <c r="C609" s="1"/>
      <c r="D609" s="1"/>
      <c r="E609" s="1"/>
      <c r="F609" s="1"/>
      <c r="G609" s="1"/>
      <c r="H609" s="1"/>
      <c r="I609" s="1"/>
      <c r="J609" s="1"/>
      <c r="K609" s="1"/>
      <c r="L609" s="1"/>
      <c r="M609" s="1"/>
      <c r="N609" s="39"/>
      <c r="O609" s="39"/>
      <c r="P609" s="40"/>
    </row>
    <row r="610" spans="3:16" ht="12.75" x14ac:dyDescent="0.2">
      <c r="C610" s="1"/>
      <c r="D610" s="1"/>
      <c r="E610" s="1"/>
      <c r="F610" s="1"/>
      <c r="G610" s="1"/>
      <c r="H610" s="1"/>
      <c r="I610" s="1"/>
      <c r="J610" s="1"/>
      <c r="K610" s="1"/>
      <c r="L610" s="1"/>
      <c r="M610" s="1"/>
      <c r="N610" s="39"/>
      <c r="O610" s="39"/>
      <c r="P610" s="40"/>
    </row>
    <row r="611" spans="3:16" ht="12.75" x14ac:dyDescent="0.2">
      <c r="C611" s="1"/>
      <c r="D611" s="1"/>
      <c r="E611" s="1"/>
      <c r="F611" s="1"/>
      <c r="G611" s="1"/>
      <c r="H611" s="1"/>
      <c r="I611" s="1"/>
      <c r="J611" s="1"/>
      <c r="K611" s="1"/>
      <c r="L611" s="1"/>
      <c r="M611" s="1"/>
      <c r="N611" s="39"/>
      <c r="O611" s="39"/>
      <c r="P611" s="40"/>
    </row>
    <row r="612" spans="3:16" ht="12.75" x14ac:dyDescent="0.2">
      <c r="C612" s="1"/>
      <c r="D612" s="1"/>
      <c r="E612" s="1"/>
      <c r="F612" s="1"/>
      <c r="G612" s="1"/>
      <c r="H612" s="1"/>
      <c r="I612" s="1"/>
      <c r="J612" s="1"/>
      <c r="K612" s="1"/>
      <c r="L612" s="1"/>
      <c r="M612" s="1"/>
      <c r="N612" s="39"/>
      <c r="O612" s="39"/>
      <c r="P612" s="40"/>
    </row>
    <row r="613" spans="3:16" ht="12.75" x14ac:dyDescent="0.2">
      <c r="C613" s="1"/>
      <c r="D613" s="1"/>
      <c r="E613" s="1"/>
      <c r="F613" s="1"/>
      <c r="G613" s="1"/>
      <c r="H613" s="1"/>
      <c r="I613" s="1"/>
      <c r="J613" s="1"/>
      <c r="K613" s="1"/>
      <c r="L613" s="1"/>
      <c r="M613" s="1"/>
      <c r="N613" s="39"/>
      <c r="O613" s="39"/>
      <c r="P613" s="40"/>
    </row>
    <row r="614" spans="3:16" ht="12.75" x14ac:dyDescent="0.2">
      <c r="C614" s="1"/>
      <c r="D614" s="1"/>
      <c r="E614" s="1"/>
      <c r="F614" s="1"/>
      <c r="G614" s="1"/>
      <c r="H614" s="1"/>
      <c r="I614" s="1"/>
      <c r="J614" s="1"/>
      <c r="K614" s="1"/>
      <c r="L614" s="1"/>
      <c r="M614" s="1"/>
      <c r="N614" s="39"/>
      <c r="O614" s="39"/>
      <c r="P614" s="40"/>
    </row>
    <row r="615" spans="3:16" ht="12.75" x14ac:dyDescent="0.2">
      <c r="C615" s="1"/>
      <c r="D615" s="1"/>
      <c r="E615" s="1"/>
      <c r="F615" s="1"/>
      <c r="G615" s="1"/>
      <c r="H615" s="1"/>
      <c r="I615" s="1"/>
      <c r="J615" s="1"/>
      <c r="K615" s="1"/>
      <c r="L615" s="1"/>
      <c r="M615" s="1"/>
      <c r="N615" s="39"/>
      <c r="O615" s="39"/>
      <c r="P615" s="40"/>
    </row>
    <row r="616" spans="3:16" ht="12.75" x14ac:dyDescent="0.2">
      <c r="C616" s="1"/>
      <c r="D616" s="1"/>
      <c r="E616" s="1"/>
      <c r="F616" s="1"/>
      <c r="G616" s="1"/>
      <c r="H616" s="1"/>
      <c r="I616" s="1"/>
      <c r="J616" s="1"/>
      <c r="K616" s="1"/>
      <c r="L616" s="1"/>
      <c r="M616" s="1"/>
      <c r="N616" s="39"/>
      <c r="O616" s="39"/>
      <c r="P616" s="40"/>
    </row>
    <row r="617" spans="3:16" ht="12.75" x14ac:dyDescent="0.2">
      <c r="C617" s="1"/>
      <c r="D617" s="1"/>
      <c r="E617" s="1"/>
      <c r="F617" s="1"/>
      <c r="G617" s="1"/>
      <c r="H617" s="1"/>
      <c r="I617" s="1"/>
      <c r="J617" s="1"/>
      <c r="K617" s="1"/>
      <c r="L617" s="1"/>
      <c r="M617" s="1"/>
      <c r="N617" s="39"/>
      <c r="O617" s="39"/>
      <c r="P617" s="40"/>
    </row>
    <row r="618" spans="3:16" ht="12.75" x14ac:dyDescent="0.2">
      <c r="C618" s="1"/>
      <c r="D618" s="1"/>
      <c r="E618" s="1"/>
      <c r="F618" s="1"/>
      <c r="G618" s="1"/>
      <c r="H618" s="1"/>
      <c r="I618" s="1"/>
      <c r="J618" s="1"/>
      <c r="K618" s="1"/>
      <c r="L618" s="1"/>
      <c r="M618" s="1"/>
      <c r="N618" s="39"/>
      <c r="O618" s="39"/>
      <c r="P618" s="40"/>
    </row>
    <row r="619" spans="3:16" ht="12.75" x14ac:dyDescent="0.2">
      <c r="C619" s="1"/>
      <c r="D619" s="1"/>
      <c r="E619" s="1"/>
      <c r="F619" s="1"/>
      <c r="G619" s="1"/>
      <c r="H619" s="1"/>
      <c r="I619" s="1"/>
      <c r="J619" s="1"/>
      <c r="K619" s="1"/>
      <c r="L619" s="1"/>
      <c r="M619" s="1"/>
      <c r="N619" s="39"/>
      <c r="O619" s="39"/>
      <c r="P619" s="40"/>
    </row>
    <row r="620" spans="3:16" ht="12.75" x14ac:dyDescent="0.2">
      <c r="C620" s="1"/>
      <c r="D620" s="1"/>
      <c r="E620" s="1"/>
      <c r="F620" s="1"/>
      <c r="G620" s="1"/>
      <c r="H620" s="1"/>
      <c r="I620" s="1"/>
      <c r="J620" s="1"/>
      <c r="K620" s="1"/>
      <c r="L620" s="1"/>
      <c r="M620" s="1"/>
      <c r="N620" s="39"/>
      <c r="O620" s="39"/>
      <c r="P620" s="40"/>
    </row>
    <row r="621" spans="3:16" ht="12.75" x14ac:dyDescent="0.2">
      <c r="C621" s="1"/>
      <c r="D621" s="1"/>
      <c r="E621" s="1"/>
      <c r="F621" s="1"/>
      <c r="G621" s="1"/>
      <c r="H621" s="1"/>
      <c r="I621" s="1"/>
      <c r="J621" s="1"/>
      <c r="K621" s="1"/>
      <c r="L621" s="1"/>
      <c r="M621" s="1"/>
      <c r="N621" s="39"/>
      <c r="O621" s="39"/>
      <c r="P621" s="40"/>
    </row>
    <row r="622" spans="3:16" ht="12.75" x14ac:dyDescent="0.2">
      <c r="C622" s="1"/>
      <c r="D622" s="1"/>
      <c r="E622" s="1"/>
      <c r="F622" s="1"/>
      <c r="G622" s="1"/>
      <c r="H622" s="1"/>
      <c r="I622" s="1"/>
      <c r="J622" s="1"/>
      <c r="K622" s="1"/>
      <c r="L622" s="1"/>
      <c r="M622" s="1"/>
      <c r="N622" s="39"/>
      <c r="O622" s="39"/>
      <c r="P622" s="40"/>
    </row>
    <row r="623" spans="3:16" ht="12.75" x14ac:dyDescent="0.2">
      <c r="C623" s="1"/>
      <c r="D623" s="1"/>
      <c r="E623" s="1"/>
      <c r="F623" s="1"/>
      <c r="G623" s="1"/>
      <c r="H623" s="1"/>
      <c r="I623" s="1"/>
      <c r="J623" s="1"/>
      <c r="K623" s="1"/>
      <c r="L623" s="1"/>
      <c r="M623" s="1"/>
      <c r="N623" s="39"/>
      <c r="O623" s="39"/>
      <c r="P623" s="40"/>
    </row>
    <row r="624" spans="3:16" ht="12.75" x14ac:dyDescent="0.2">
      <c r="C624" s="1"/>
      <c r="D624" s="1"/>
      <c r="E624" s="1"/>
      <c r="F624" s="1"/>
      <c r="G624" s="1"/>
      <c r="H624" s="1"/>
      <c r="I624" s="1"/>
      <c r="J624" s="1"/>
      <c r="K624" s="1"/>
      <c r="L624" s="1"/>
      <c r="M624" s="1"/>
      <c r="N624" s="39"/>
      <c r="O624" s="39"/>
      <c r="P624" s="40"/>
    </row>
    <row r="625" spans="3:16" ht="12.75" x14ac:dyDescent="0.2">
      <c r="C625" s="1"/>
      <c r="D625" s="1"/>
      <c r="E625" s="1"/>
      <c r="F625" s="1"/>
      <c r="G625" s="1"/>
      <c r="H625" s="1"/>
      <c r="I625" s="1"/>
      <c r="J625" s="1"/>
      <c r="K625" s="1"/>
      <c r="L625" s="1"/>
      <c r="M625" s="1"/>
      <c r="N625" s="39"/>
      <c r="O625" s="39"/>
      <c r="P625" s="40"/>
    </row>
    <row r="626" spans="3:16" ht="12.75" x14ac:dyDescent="0.2">
      <c r="C626" s="1"/>
      <c r="D626" s="1"/>
      <c r="E626" s="1"/>
      <c r="F626" s="1"/>
      <c r="G626" s="1"/>
      <c r="H626" s="1"/>
      <c r="I626" s="1"/>
      <c r="J626" s="1"/>
      <c r="K626" s="1"/>
      <c r="L626" s="1"/>
      <c r="M626" s="1"/>
      <c r="N626" s="39"/>
      <c r="O626" s="39"/>
      <c r="P626" s="40"/>
    </row>
    <row r="627" spans="3:16" ht="12.75" x14ac:dyDescent="0.2">
      <c r="C627" s="1"/>
      <c r="D627" s="1"/>
      <c r="E627" s="1"/>
      <c r="F627" s="1"/>
      <c r="G627" s="1"/>
      <c r="H627" s="1"/>
      <c r="I627" s="1"/>
      <c r="J627" s="1"/>
      <c r="K627" s="1"/>
      <c r="L627" s="1"/>
      <c r="M627" s="1"/>
      <c r="N627" s="39"/>
      <c r="O627" s="39"/>
      <c r="P627" s="40"/>
    </row>
    <row r="628" spans="3:16" ht="12.75" x14ac:dyDescent="0.2">
      <c r="C628" s="1"/>
      <c r="D628" s="1"/>
      <c r="E628" s="1"/>
      <c r="F628" s="1"/>
      <c r="G628" s="1"/>
      <c r="H628" s="1"/>
      <c r="I628" s="1"/>
      <c r="J628" s="1"/>
      <c r="K628" s="1"/>
      <c r="L628" s="1"/>
      <c r="M628" s="1"/>
      <c r="N628" s="39"/>
      <c r="O628" s="39"/>
      <c r="P628" s="40"/>
    </row>
    <row r="629" spans="3:16" ht="12.75" x14ac:dyDescent="0.2">
      <c r="C629" s="1"/>
      <c r="D629" s="1"/>
      <c r="E629" s="1"/>
      <c r="F629" s="1"/>
      <c r="G629" s="1"/>
      <c r="H629" s="1"/>
      <c r="I629" s="1"/>
      <c r="J629" s="1"/>
      <c r="K629" s="1"/>
      <c r="L629" s="1"/>
      <c r="M629" s="1"/>
      <c r="N629" s="39"/>
      <c r="O629" s="39"/>
      <c r="P629" s="40"/>
    </row>
    <row r="630" spans="3:16" ht="12.75" x14ac:dyDescent="0.2">
      <c r="C630" s="1"/>
      <c r="D630" s="1"/>
      <c r="E630" s="1"/>
      <c r="F630" s="1"/>
      <c r="G630" s="1"/>
      <c r="H630" s="1"/>
      <c r="I630" s="1"/>
      <c r="J630" s="1"/>
      <c r="K630" s="1"/>
      <c r="L630" s="1"/>
      <c r="M630" s="1"/>
      <c r="N630" s="39"/>
      <c r="O630" s="39"/>
      <c r="P630" s="40"/>
    </row>
    <row r="631" spans="3:16" ht="12.75" x14ac:dyDescent="0.2">
      <c r="C631" s="1"/>
      <c r="D631" s="1"/>
      <c r="E631" s="1"/>
      <c r="F631" s="1"/>
      <c r="G631" s="1"/>
      <c r="H631" s="1"/>
      <c r="I631" s="1"/>
      <c r="J631" s="1"/>
      <c r="K631" s="1"/>
      <c r="L631" s="1"/>
      <c r="M631" s="1"/>
      <c r="N631" s="39"/>
      <c r="O631" s="39"/>
      <c r="P631" s="40"/>
    </row>
    <row r="632" spans="3:16" ht="12.75" x14ac:dyDescent="0.2">
      <c r="C632" s="1"/>
      <c r="D632" s="1"/>
      <c r="E632" s="1"/>
      <c r="F632" s="1"/>
      <c r="G632" s="1"/>
      <c r="H632" s="1"/>
      <c r="I632" s="1"/>
      <c r="J632" s="1"/>
      <c r="K632" s="1"/>
      <c r="L632" s="1"/>
      <c r="M632" s="1"/>
      <c r="N632" s="39"/>
      <c r="O632" s="39"/>
      <c r="P632" s="40"/>
    </row>
    <row r="633" spans="3:16" ht="12.75" x14ac:dyDescent="0.2">
      <c r="C633" s="1"/>
      <c r="D633" s="1"/>
      <c r="E633" s="1"/>
      <c r="F633" s="1"/>
      <c r="G633" s="1"/>
      <c r="H633" s="1"/>
      <c r="I633" s="1"/>
      <c r="J633" s="1"/>
      <c r="K633" s="1"/>
      <c r="L633" s="1"/>
      <c r="M633" s="1"/>
      <c r="N633" s="39"/>
      <c r="O633" s="39"/>
      <c r="P633" s="40"/>
    </row>
    <row r="634" spans="3:16" ht="12.75" x14ac:dyDescent="0.2">
      <c r="C634" s="1"/>
      <c r="D634" s="1"/>
      <c r="E634" s="1"/>
      <c r="F634" s="1"/>
      <c r="G634" s="1"/>
      <c r="H634" s="1"/>
      <c r="I634" s="1"/>
      <c r="J634" s="1"/>
      <c r="K634" s="1"/>
      <c r="L634" s="1"/>
      <c r="M634" s="1"/>
      <c r="N634" s="39"/>
      <c r="O634" s="39"/>
      <c r="P634" s="40"/>
    </row>
    <row r="635" spans="3:16" ht="12.75" x14ac:dyDescent="0.2">
      <c r="C635" s="1"/>
      <c r="D635" s="1"/>
      <c r="E635" s="1"/>
      <c r="F635" s="1"/>
      <c r="G635" s="1"/>
      <c r="H635" s="1"/>
      <c r="I635" s="1"/>
      <c r="J635" s="1"/>
      <c r="K635" s="1"/>
      <c r="L635" s="1"/>
      <c r="M635" s="1"/>
      <c r="N635" s="39"/>
      <c r="O635" s="39"/>
      <c r="P635" s="40"/>
    </row>
    <row r="636" spans="3:16" ht="12.75" x14ac:dyDescent="0.2">
      <c r="C636" s="1"/>
      <c r="D636" s="1"/>
      <c r="E636" s="1"/>
      <c r="F636" s="1"/>
      <c r="G636" s="1"/>
      <c r="H636" s="1"/>
      <c r="I636" s="1"/>
      <c r="J636" s="1"/>
      <c r="K636" s="1"/>
      <c r="L636" s="1"/>
      <c r="M636" s="1"/>
      <c r="N636" s="39"/>
      <c r="O636" s="39"/>
      <c r="P636" s="40"/>
    </row>
    <row r="637" spans="3:16" ht="12.75" x14ac:dyDescent="0.2">
      <c r="C637" s="1"/>
      <c r="D637" s="1"/>
      <c r="E637" s="1"/>
      <c r="F637" s="1"/>
      <c r="G637" s="1"/>
      <c r="H637" s="1"/>
      <c r="I637" s="1"/>
      <c r="J637" s="1"/>
      <c r="K637" s="1"/>
      <c r="L637" s="1"/>
      <c r="M637" s="1"/>
      <c r="N637" s="39"/>
      <c r="O637" s="39"/>
      <c r="P637" s="40"/>
    </row>
    <row r="638" spans="3:16" ht="12.75" x14ac:dyDescent="0.2">
      <c r="C638" s="1"/>
      <c r="D638" s="1"/>
      <c r="E638" s="1"/>
      <c r="F638" s="1"/>
      <c r="G638" s="1"/>
      <c r="H638" s="1"/>
      <c r="I638" s="1"/>
      <c r="J638" s="1"/>
      <c r="K638" s="1"/>
      <c r="L638" s="1"/>
      <c r="M638" s="1"/>
      <c r="N638" s="39"/>
      <c r="O638" s="39"/>
      <c r="P638" s="40"/>
    </row>
    <row r="639" spans="3:16" ht="12.75" x14ac:dyDescent="0.2">
      <c r="C639" s="1"/>
      <c r="D639" s="1"/>
      <c r="E639" s="1"/>
      <c r="F639" s="1"/>
      <c r="G639" s="1"/>
      <c r="H639" s="1"/>
      <c r="I639" s="1"/>
      <c r="J639" s="1"/>
      <c r="K639" s="1"/>
      <c r="L639" s="1"/>
      <c r="M639" s="1"/>
      <c r="N639" s="39"/>
      <c r="O639" s="39"/>
      <c r="P639" s="40"/>
    </row>
    <row r="640" spans="3:16" ht="12.75" x14ac:dyDescent="0.2">
      <c r="C640" s="1"/>
      <c r="D640" s="1"/>
      <c r="E640" s="1"/>
      <c r="F640" s="1"/>
      <c r="G640" s="1"/>
      <c r="H640" s="1"/>
      <c r="I640" s="1"/>
      <c r="J640" s="1"/>
      <c r="K640" s="1"/>
      <c r="L640" s="1"/>
      <c r="M640" s="1"/>
      <c r="N640" s="39"/>
      <c r="O640" s="39"/>
      <c r="P640" s="40"/>
    </row>
    <row r="641" spans="3:16" ht="12.75" x14ac:dyDescent="0.2">
      <c r="C641" s="1"/>
      <c r="D641" s="1"/>
      <c r="E641" s="1"/>
      <c r="F641" s="1"/>
      <c r="G641" s="1"/>
      <c r="H641" s="1"/>
      <c r="I641" s="1"/>
      <c r="J641" s="1"/>
      <c r="K641" s="1"/>
      <c r="L641" s="1"/>
      <c r="M641" s="1"/>
      <c r="N641" s="39"/>
      <c r="O641" s="39"/>
      <c r="P641" s="40"/>
    </row>
    <row r="642" spans="3:16" ht="12.75" x14ac:dyDescent="0.2">
      <c r="C642" s="1"/>
      <c r="D642" s="1"/>
      <c r="E642" s="1"/>
      <c r="F642" s="1"/>
      <c r="G642" s="1"/>
      <c r="H642" s="1"/>
      <c r="I642" s="1"/>
      <c r="J642" s="1"/>
      <c r="K642" s="1"/>
      <c r="L642" s="1"/>
      <c r="M642" s="1"/>
      <c r="N642" s="39"/>
      <c r="O642" s="39"/>
      <c r="P642" s="40"/>
    </row>
    <row r="643" spans="3:16" ht="12.75" x14ac:dyDescent="0.2">
      <c r="C643" s="1"/>
      <c r="D643" s="1"/>
      <c r="E643" s="1"/>
      <c r="F643" s="1"/>
      <c r="G643" s="1"/>
      <c r="H643" s="1"/>
      <c r="I643" s="1"/>
      <c r="J643" s="1"/>
      <c r="K643" s="1"/>
      <c r="L643" s="1"/>
      <c r="M643" s="1"/>
      <c r="N643" s="39"/>
      <c r="O643" s="39"/>
      <c r="P643" s="40"/>
    </row>
    <row r="644" spans="3:16" ht="12.75" x14ac:dyDescent="0.2">
      <c r="C644" s="1"/>
      <c r="D644" s="1"/>
      <c r="E644" s="1"/>
      <c r="F644" s="1"/>
      <c r="G644" s="1"/>
      <c r="H644" s="1"/>
      <c r="I644" s="1"/>
      <c r="J644" s="1"/>
      <c r="K644" s="1"/>
      <c r="L644" s="1"/>
      <c r="M644" s="1"/>
      <c r="N644" s="39"/>
      <c r="O644" s="39"/>
      <c r="P644" s="40"/>
    </row>
    <row r="645" spans="3:16" ht="12.75" x14ac:dyDescent="0.2">
      <c r="C645" s="1"/>
      <c r="D645" s="1"/>
      <c r="E645" s="1"/>
      <c r="F645" s="1"/>
      <c r="G645" s="1"/>
      <c r="H645" s="1"/>
      <c r="I645" s="1"/>
      <c r="J645" s="1"/>
      <c r="K645" s="1"/>
      <c r="L645" s="1"/>
      <c r="M645" s="1"/>
      <c r="N645" s="39"/>
      <c r="O645" s="39"/>
      <c r="P645" s="40"/>
    </row>
    <row r="646" spans="3:16" ht="12.75" x14ac:dyDescent="0.2">
      <c r="C646" s="1"/>
      <c r="D646" s="1"/>
      <c r="E646" s="1"/>
      <c r="F646" s="1"/>
      <c r="G646" s="1"/>
      <c r="H646" s="1"/>
      <c r="I646" s="1"/>
      <c r="J646" s="1"/>
      <c r="K646" s="1"/>
      <c r="L646" s="1"/>
      <c r="M646" s="1"/>
      <c r="N646" s="39"/>
      <c r="O646" s="39"/>
      <c r="P646" s="40"/>
    </row>
    <row r="647" spans="3:16" ht="12.75" x14ac:dyDescent="0.2">
      <c r="C647" s="1"/>
      <c r="D647" s="1"/>
      <c r="E647" s="1"/>
      <c r="F647" s="1"/>
      <c r="G647" s="1"/>
      <c r="H647" s="1"/>
      <c r="I647" s="1"/>
      <c r="J647" s="1"/>
      <c r="K647" s="1"/>
      <c r="L647" s="1"/>
      <c r="M647" s="1"/>
      <c r="N647" s="39"/>
      <c r="O647" s="39"/>
      <c r="P647" s="40"/>
    </row>
    <row r="648" spans="3:16" ht="12.75" x14ac:dyDescent="0.2">
      <c r="C648" s="1"/>
      <c r="D648" s="1"/>
      <c r="E648" s="1"/>
      <c r="F648" s="1"/>
      <c r="G648" s="1"/>
      <c r="H648" s="1"/>
      <c r="I648" s="1"/>
      <c r="J648" s="1"/>
      <c r="K648" s="1"/>
      <c r="L648" s="1"/>
      <c r="M648" s="1"/>
      <c r="N648" s="39"/>
      <c r="O648" s="39"/>
      <c r="P648" s="40"/>
    </row>
    <row r="649" spans="3:16" ht="12.75" x14ac:dyDescent="0.2">
      <c r="C649" s="1"/>
      <c r="D649" s="1"/>
      <c r="E649" s="1"/>
      <c r="F649" s="1"/>
      <c r="G649" s="1"/>
      <c r="H649" s="1"/>
      <c r="I649" s="1"/>
      <c r="J649" s="1"/>
      <c r="K649" s="1"/>
      <c r="L649" s="1"/>
      <c r="M649" s="1"/>
      <c r="N649" s="39"/>
      <c r="O649" s="39"/>
      <c r="P649" s="40"/>
    </row>
    <row r="650" spans="3:16" ht="12.75" x14ac:dyDescent="0.2">
      <c r="C650" s="1"/>
      <c r="D650" s="1"/>
      <c r="E650" s="1"/>
      <c r="F650" s="1"/>
      <c r="G650" s="1"/>
      <c r="H650" s="1"/>
      <c r="I650" s="1"/>
      <c r="J650" s="1"/>
      <c r="K650" s="1"/>
      <c r="L650" s="1"/>
      <c r="M650" s="1"/>
      <c r="N650" s="39"/>
      <c r="O650" s="39"/>
      <c r="P650" s="40"/>
    </row>
    <row r="651" spans="3:16" ht="12.75" x14ac:dyDescent="0.2">
      <c r="C651" s="1"/>
      <c r="D651" s="1"/>
      <c r="E651" s="1"/>
      <c r="F651" s="1"/>
      <c r="G651" s="1"/>
      <c r="H651" s="1"/>
      <c r="I651" s="1"/>
      <c r="J651" s="1"/>
      <c r="K651" s="1"/>
      <c r="L651" s="1"/>
      <c r="M651" s="1"/>
      <c r="N651" s="39"/>
      <c r="O651" s="39"/>
      <c r="P651" s="40"/>
    </row>
    <row r="652" spans="3:16" ht="12.75" x14ac:dyDescent="0.2">
      <c r="C652" s="1"/>
      <c r="D652" s="1"/>
      <c r="E652" s="1"/>
      <c r="F652" s="1"/>
      <c r="G652" s="1"/>
      <c r="H652" s="1"/>
      <c r="I652" s="1"/>
      <c r="J652" s="1"/>
      <c r="K652" s="1"/>
      <c r="L652" s="1"/>
      <c r="M652" s="1"/>
      <c r="N652" s="39"/>
      <c r="O652" s="39"/>
      <c r="P652" s="40"/>
    </row>
    <row r="653" spans="3:16" ht="12.75" x14ac:dyDescent="0.2">
      <c r="C653" s="1"/>
      <c r="D653" s="1"/>
      <c r="E653" s="1"/>
      <c r="F653" s="1"/>
      <c r="G653" s="1"/>
      <c r="H653" s="1"/>
      <c r="I653" s="1"/>
      <c r="J653" s="1"/>
      <c r="K653" s="1"/>
      <c r="L653" s="1"/>
      <c r="M653" s="1"/>
      <c r="N653" s="39"/>
      <c r="O653" s="39"/>
      <c r="P653" s="40"/>
    </row>
    <row r="654" spans="3:16" ht="12.75" x14ac:dyDescent="0.2">
      <c r="C654" s="1"/>
      <c r="D654" s="1"/>
      <c r="E654" s="1"/>
      <c r="F654" s="1"/>
      <c r="G654" s="1"/>
      <c r="H654" s="1"/>
      <c r="I654" s="1"/>
      <c r="J654" s="1"/>
      <c r="K654" s="1"/>
      <c r="L654" s="1"/>
      <c r="M654" s="1"/>
      <c r="N654" s="39"/>
      <c r="O654" s="39"/>
      <c r="P654" s="40"/>
    </row>
    <row r="655" spans="3:16" ht="12.75" x14ac:dyDescent="0.2">
      <c r="C655" s="1"/>
      <c r="D655" s="1"/>
      <c r="E655" s="1"/>
      <c r="F655" s="1"/>
      <c r="G655" s="1"/>
      <c r="H655" s="1"/>
      <c r="I655" s="1"/>
      <c r="J655" s="1"/>
      <c r="K655" s="1"/>
      <c r="L655" s="1"/>
      <c r="M655" s="1"/>
      <c r="N655" s="39"/>
      <c r="O655" s="39"/>
      <c r="P655" s="40"/>
    </row>
    <row r="656" spans="3:16" ht="12.75" x14ac:dyDescent="0.2">
      <c r="C656" s="1"/>
      <c r="D656" s="1"/>
      <c r="E656" s="1"/>
      <c r="F656" s="1"/>
      <c r="G656" s="1"/>
      <c r="H656" s="1"/>
      <c r="I656" s="1"/>
      <c r="J656" s="1"/>
      <c r="K656" s="1"/>
      <c r="L656" s="1"/>
      <c r="M656" s="1"/>
      <c r="N656" s="39"/>
      <c r="O656" s="39"/>
      <c r="P656" s="40"/>
    </row>
    <row r="657" spans="3:16" ht="12.75" x14ac:dyDescent="0.2">
      <c r="C657" s="1"/>
      <c r="D657" s="1"/>
      <c r="E657" s="1"/>
      <c r="F657" s="1"/>
      <c r="G657" s="1"/>
      <c r="H657" s="1"/>
      <c r="I657" s="1"/>
      <c r="J657" s="1"/>
      <c r="K657" s="1"/>
      <c r="L657" s="1"/>
      <c r="M657" s="1"/>
      <c r="N657" s="39"/>
      <c r="O657" s="39"/>
      <c r="P657" s="40"/>
    </row>
    <row r="658" spans="3:16" ht="12.75" x14ac:dyDescent="0.2">
      <c r="C658" s="1"/>
      <c r="D658" s="1"/>
      <c r="E658" s="1"/>
      <c r="F658" s="1"/>
      <c r="G658" s="1"/>
      <c r="H658" s="1"/>
      <c r="I658" s="1"/>
      <c r="J658" s="1"/>
      <c r="K658" s="1"/>
      <c r="L658" s="1"/>
      <c r="M658" s="1"/>
      <c r="N658" s="39"/>
      <c r="O658" s="39"/>
      <c r="P658" s="40"/>
    </row>
    <row r="659" spans="3:16" ht="12.75" x14ac:dyDescent="0.2">
      <c r="C659" s="1"/>
      <c r="D659" s="1"/>
      <c r="E659" s="1"/>
      <c r="F659" s="1"/>
      <c r="G659" s="1"/>
      <c r="H659" s="1"/>
      <c r="I659" s="1"/>
      <c r="J659" s="1"/>
      <c r="K659" s="1"/>
      <c r="L659" s="1"/>
      <c r="M659" s="1"/>
      <c r="N659" s="39"/>
      <c r="O659" s="39"/>
      <c r="P659" s="40"/>
    </row>
    <row r="660" spans="3:16" ht="12.75" x14ac:dyDescent="0.2">
      <c r="C660" s="1"/>
      <c r="D660" s="1"/>
      <c r="E660" s="1"/>
      <c r="F660" s="1"/>
      <c r="G660" s="1"/>
      <c r="H660" s="1"/>
      <c r="I660" s="1"/>
      <c r="J660" s="1"/>
      <c r="K660" s="1"/>
      <c r="L660" s="1"/>
      <c r="M660" s="1"/>
      <c r="N660" s="39"/>
      <c r="O660" s="39"/>
      <c r="P660" s="40"/>
    </row>
    <row r="661" spans="3:16" ht="12.75" x14ac:dyDescent="0.2">
      <c r="C661" s="1"/>
      <c r="D661" s="1"/>
      <c r="E661" s="1"/>
      <c r="F661" s="1"/>
      <c r="G661" s="1"/>
      <c r="H661" s="1"/>
      <c r="I661" s="1"/>
      <c r="J661" s="1"/>
      <c r="K661" s="1"/>
      <c r="L661" s="1"/>
      <c r="M661" s="1"/>
      <c r="N661" s="39"/>
      <c r="O661" s="39"/>
      <c r="P661" s="40"/>
    </row>
    <row r="662" spans="3:16" ht="12.75" x14ac:dyDescent="0.2">
      <c r="C662" s="1"/>
      <c r="D662" s="1"/>
      <c r="E662" s="1"/>
      <c r="F662" s="1"/>
      <c r="G662" s="1"/>
      <c r="H662" s="1"/>
      <c r="I662" s="1"/>
      <c r="J662" s="1"/>
      <c r="K662" s="1"/>
      <c r="L662" s="1"/>
      <c r="M662" s="1"/>
      <c r="N662" s="39"/>
      <c r="O662" s="39"/>
      <c r="P662" s="40"/>
    </row>
    <row r="663" spans="3:16" ht="12.75" x14ac:dyDescent="0.2">
      <c r="C663" s="1"/>
      <c r="D663" s="1"/>
      <c r="E663" s="1"/>
      <c r="F663" s="1"/>
      <c r="G663" s="1"/>
      <c r="H663" s="1"/>
      <c r="I663" s="1"/>
      <c r="J663" s="1"/>
      <c r="K663" s="1"/>
      <c r="L663" s="1"/>
      <c r="M663" s="1"/>
      <c r="N663" s="39"/>
      <c r="O663" s="39"/>
      <c r="P663" s="40"/>
    </row>
    <row r="664" spans="3:16" ht="12.75" x14ac:dyDescent="0.2">
      <c r="C664" s="1"/>
      <c r="D664" s="1"/>
      <c r="E664" s="1"/>
      <c r="F664" s="1"/>
      <c r="G664" s="1"/>
      <c r="H664" s="1"/>
      <c r="I664" s="1"/>
      <c r="J664" s="1"/>
      <c r="K664" s="1"/>
      <c r="L664" s="1"/>
      <c r="M664" s="1"/>
      <c r="N664" s="39"/>
      <c r="O664" s="39"/>
      <c r="P664" s="40"/>
    </row>
    <row r="665" spans="3:16" ht="12.75" x14ac:dyDescent="0.2">
      <c r="C665" s="1"/>
      <c r="D665" s="1"/>
      <c r="E665" s="1"/>
      <c r="F665" s="1"/>
      <c r="G665" s="1"/>
      <c r="H665" s="1"/>
      <c r="I665" s="1"/>
      <c r="J665" s="1"/>
      <c r="K665" s="1"/>
      <c r="L665" s="1"/>
      <c r="M665" s="1"/>
      <c r="N665" s="39"/>
      <c r="O665" s="39"/>
      <c r="P665" s="40"/>
    </row>
    <row r="666" spans="3:16" ht="12.75" x14ac:dyDescent="0.2">
      <c r="C666" s="1"/>
      <c r="D666" s="1"/>
      <c r="E666" s="1"/>
      <c r="F666" s="1"/>
      <c r="G666" s="1"/>
      <c r="H666" s="1"/>
      <c r="I666" s="1"/>
      <c r="J666" s="1"/>
      <c r="K666" s="1"/>
      <c r="L666" s="1"/>
      <c r="M666" s="1"/>
      <c r="N666" s="39"/>
      <c r="O666" s="39"/>
      <c r="P666" s="40"/>
    </row>
    <row r="667" spans="3:16" ht="12.75" x14ac:dyDescent="0.2">
      <c r="C667" s="1"/>
      <c r="D667" s="1"/>
      <c r="E667" s="1"/>
      <c r="F667" s="1"/>
      <c r="G667" s="1"/>
      <c r="H667" s="1"/>
      <c r="I667" s="1"/>
      <c r="J667" s="1"/>
      <c r="K667" s="1"/>
      <c r="L667" s="1"/>
      <c r="M667" s="1"/>
      <c r="N667" s="39"/>
      <c r="O667" s="39"/>
      <c r="P667" s="40"/>
    </row>
    <row r="668" spans="3:16" ht="12.75" x14ac:dyDescent="0.2">
      <c r="C668" s="1"/>
      <c r="D668" s="1"/>
      <c r="E668" s="1"/>
      <c r="F668" s="1"/>
      <c r="G668" s="1"/>
      <c r="H668" s="1"/>
      <c r="I668" s="1"/>
      <c r="J668" s="1"/>
      <c r="K668" s="1"/>
      <c r="L668" s="1"/>
      <c r="M668" s="1"/>
      <c r="N668" s="39"/>
      <c r="O668" s="39"/>
      <c r="P668" s="40"/>
    </row>
    <row r="669" spans="3:16" ht="12.75" x14ac:dyDescent="0.2">
      <c r="C669" s="1"/>
      <c r="D669" s="1"/>
      <c r="E669" s="1"/>
      <c r="F669" s="1"/>
      <c r="G669" s="1"/>
      <c r="H669" s="1"/>
      <c r="I669" s="1"/>
      <c r="J669" s="1"/>
      <c r="K669" s="1"/>
      <c r="L669" s="1"/>
      <c r="M669" s="1"/>
      <c r="N669" s="39"/>
      <c r="O669" s="39"/>
      <c r="P669" s="40"/>
    </row>
    <row r="670" spans="3:16" ht="12.75" x14ac:dyDescent="0.2">
      <c r="C670" s="1"/>
      <c r="D670" s="1"/>
      <c r="E670" s="1"/>
      <c r="F670" s="1"/>
      <c r="G670" s="1"/>
      <c r="H670" s="1"/>
      <c r="I670" s="1"/>
      <c r="J670" s="1"/>
      <c r="K670" s="1"/>
      <c r="L670" s="1"/>
      <c r="M670" s="1"/>
      <c r="N670" s="39"/>
      <c r="O670" s="39"/>
      <c r="P670" s="40"/>
    </row>
    <row r="671" spans="3:16" ht="12.75" x14ac:dyDescent="0.2">
      <c r="C671" s="1"/>
      <c r="D671" s="1"/>
      <c r="E671" s="1"/>
      <c r="F671" s="1"/>
      <c r="G671" s="1"/>
      <c r="H671" s="1"/>
      <c r="I671" s="1"/>
      <c r="J671" s="1"/>
      <c r="K671" s="1"/>
      <c r="L671" s="1"/>
      <c r="M671" s="1"/>
      <c r="N671" s="39"/>
      <c r="O671" s="39"/>
      <c r="P671" s="40"/>
    </row>
    <row r="672" spans="3:16" ht="12.75" x14ac:dyDescent="0.2">
      <c r="C672" s="1"/>
      <c r="D672" s="1"/>
      <c r="E672" s="1"/>
      <c r="F672" s="1"/>
      <c r="G672" s="1"/>
      <c r="H672" s="1"/>
      <c r="I672" s="1"/>
      <c r="J672" s="1"/>
      <c r="K672" s="1"/>
      <c r="L672" s="1"/>
      <c r="M672" s="1"/>
      <c r="N672" s="39"/>
      <c r="O672" s="39"/>
      <c r="P672" s="40"/>
    </row>
    <row r="673" spans="3:16" ht="12.75" x14ac:dyDescent="0.2">
      <c r="C673" s="1"/>
      <c r="D673" s="1"/>
      <c r="E673" s="1"/>
      <c r="F673" s="1"/>
      <c r="G673" s="1"/>
      <c r="H673" s="1"/>
      <c r="I673" s="1"/>
      <c r="J673" s="1"/>
      <c r="K673" s="1"/>
      <c r="L673" s="1"/>
      <c r="M673" s="1"/>
      <c r="N673" s="39"/>
      <c r="O673" s="39"/>
      <c r="P673" s="40"/>
    </row>
    <row r="674" spans="3:16" ht="12.75" x14ac:dyDescent="0.2">
      <c r="C674" s="1"/>
      <c r="D674" s="1"/>
      <c r="E674" s="1"/>
      <c r="F674" s="1"/>
      <c r="G674" s="1"/>
      <c r="H674" s="1"/>
      <c r="I674" s="1"/>
      <c r="J674" s="1"/>
      <c r="K674" s="1"/>
      <c r="L674" s="1"/>
      <c r="M674" s="1"/>
      <c r="N674" s="39"/>
      <c r="O674" s="39"/>
      <c r="P674" s="40"/>
    </row>
    <row r="675" spans="3:16" ht="12.75" x14ac:dyDescent="0.2">
      <c r="C675" s="1"/>
      <c r="D675" s="1"/>
      <c r="E675" s="1"/>
      <c r="F675" s="1"/>
      <c r="G675" s="1"/>
      <c r="H675" s="1"/>
      <c r="I675" s="1"/>
      <c r="J675" s="1"/>
      <c r="K675" s="1"/>
      <c r="L675" s="1"/>
      <c r="M675" s="1"/>
      <c r="N675" s="39"/>
      <c r="O675" s="39"/>
      <c r="P675" s="40"/>
    </row>
    <row r="676" spans="3:16" ht="12.75" x14ac:dyDescent="0.2">
      <c r="C676" s="1"/>
      <c r="D676" s="1"/>
      <c r="E676" s="1"/>
      <c r="F676" s="1"/>
      <c r="G676" s="1"/>
      <c r="H676" s="1"/>
      <c r="I676" s="1"/>
      <c r="J676" s="1"/>
      <c r="K676" s="1"/>
      <c r="L676" s="1"/>
      <c r="M676" s="1"/>
      <c r="N676" s="39"/>
      <c r="O676" s="39"/>
      <c r="P676" s="40"/>
    </row>
    <row r="677" spans="3:16" ht="12.75" x14ac:dyDescent="0.2">
      <c r="C677" s="1"/>
      <c r="D677" s="1"/>
      <c r="E677" s="1"/>
      <c r="F677" s="1"/>
      <c r="G677" s="1"/>
      <c r="H677" s="1"/>
      <c r="I677" s="1"/>
      <c r="J677" s="1"/>
      <c r="K677" s="1"/>
      <c r="L677" s="1"/>
      <c r="M677" s="1"/>
      <c r="N677" s="39"/>
      <c r="O677" s="39"/>
      <c r="P677" s="40"/>
    </row>
    <row r="678" spans="3:16" ht="12.75" x14ac:dyDescent="0.2">
      <c r="C678" s="1"/>
      <c r="D678" s="1"/>
      <c r="E678" s="1"/>
      <c r="F678" s="1"/>
      <c r="G678" s="1"/>
      <c r="H678" s="1"/>
      <c r="I678" s="1"/>
      <c r="J678" s="1"/>
      <c r="K678" s="1"/>
      <c r="L678" s="1"/>
      <c r="M678" s="1"/>
      <c r="N678" s="39"/>
      <c r="O678" s="39"/>
      <c r="P678" s="40"/>
    </row>
    <row r="679" spans="3:16" ht="12.75" x14ac:dyDescent="0.2">
      <c r="C679" s="1"/>
      <c r="D679" s="1"/>
      <c r="E679" s="1"/>
      <c r="F679" s="1"/>
      <c r="G679" s="1"/>
      <c r="H679" s="1"/>
      <c r="I679" s="1"/>
      <c r="J679" s="1"/>
      <c r="K679" s="1"/>
      <c r="L679" s="1"/>
      <c r="M679" s="1"/>
      <c r="N679" s="39"/>
      <c r="O679" s="39"/>
      <c r="P679" s="40"/>
    </row>
    <row r="680" spans="3:16" ht="12.75" x14ac:dyDescent="0.2">
      <c r="C680" s="1"/>
      <c r="D680" s="1"/>
      <c r="E680" s="1"/>
      <c r="F680" s="1"/>
      <c r="G680" s="1"/>
      <c r="H680" s="1"/>
      <c r="I680" s="1"/>
      <c r="J680" s="1"/>
      <c r="K680" s="1"/>
      <c r="L680" s="1"/>
      <c r="M680" s="1"/>
      <c r="N680" s="39"/>
      <c r="O680" s="39"/>
      <c r="P680" s="40"/>
    </row>
    <row r="681" spans="3:16" ht="12.75" x14ac:dyDescent="0.2">
      <c r="C681" s="1"/>
      <c r="D681" s="1"/>
      <c r="E681" s="1"/>
      <c r="F681" s="1"/>
      <c r="G681" s="1"/>
      <c r="H681" s="1"/>
      <c r="I681" s="1"/>
      <c r="J681" s="1"/>
      <c r="K681" s="1"/>
      <c r="L681" s="1"/>
      <c r="M681" s="1"/>
      <c r="N681" s="39"/>
      <c r="O681" s="39"/>
      <c r="P681" s="40"/>
    </row>
    <row r="682" spans="3:16" ht="12.75" x14ac:dyDescent="0.2">
      <c r="C682" s="1"/>
      <c r="D682" s="1"/>
      <c r="E682" s="1"/>
      <c r="F682" s="1"/>
      <c r="G682" s="1"/>
      <c r="H682" s="1"/>
      <c r="I682" s="1"/>
      <c r="J682" s="1"/>
      <c r="K682" s="1"/>
      <c r="L682" s="1"/>
      <c r="M682" s="1"/>
      <c r="N682" s="39"/>
      <c r="O682" s="39"/>
      <c r="P682" s="40"/>
    </row>
    <row r="683" spans="3:16" ht="12.75" x14ac:dyDescent="0.2">
      <c r="C683" s="1"/>
      <c r="D683" s="1"/>
      <c r="E683" s="1"/>
      <c r="F683" s="1"/>
      <c r="G683" s="1"/>
      <c r="H683" s="1"/>
      <c r="I683" s="1"/>
      <c r="J683" s="1"/>
      <c r="K683" s="1"/>
      <c r="L683" s="1"/>
      <c r="M683" s="1"/>
      <c r="N683" s="39"/>
      <c r="O683" s="39"/>
      <c r="P683" s="40"/>
    </row>
    <row r="684" spans="3:16" ht="12.75" x14ac:dyDescent="0.2">
      <c r="C684" s="1"/>
      <c r="D684" s="1"/>
      <c r="E684" s="1"/>
      <c r="F684" s="1"/>
      <c r="G684" s="1"/>
      <c r="H684" s="1"/>
      <c r="I684" s="1"/>
      <c r="J684" s="1"/>
      <c r="K684" s="1"/>
      <c r="L684" s="1"/>
      <c r="M684" s="1"/>
      <c r="N684" s="39"/>
      <c r="O684" s="39"/>
      <c r="P684" s="40"/>
    </row>
    <row r="685" spans="3:16" ht="12.75" x14ac:dyDescent="0.2">
      <c r="C685" s="1"/>
      <c r="D685" s="1"/>
      <c r="E685" s="1"/>
      <c r="F685" s="1"/>
      <c r="G685" s="1"/>
      <c r="H685" s="1"/>
      <c r="I685" s="1"/>
      <c r="J685" s="1"/>
      <c r="K685" s="1"/>
      <c r="L685" s="1"/>
      <c r="M685" s="1"/>
      <c r="N685" s="39"/>
      <c r="O685" s="39"/>
      <c r="P685" s="40"/>
    </row>
    <row r="686" spans="3:16" ht="12.75" x14ac:dyDescent="0.2">
      <c r="C686" s="1"/>
      <c r="D686" s="1"/>
      <c r="E686" s="1"/>
      <c r="F686" s="1"/>
      <c r="G686" s="1"/>
      <c r="H686" s="1"/>
      <c r="I686" s="1"/>
      <c r="J686" s="1"/>
      <c r="K686" s="1"/>
      <c r="L686" s="1"/>
      <c r="M686" s="1"/>
      <c r="N686" s="39"/>
      <c r="O686" s="39"/>
      <c r="P686" s="40"/>
    </row>
    <row r="687" spans="3:16" ht="12.75" x14ac:dyDescent="0.2">
      <c r="C687" s="1"/>
      <c r="D687" s="1"/>
      <c r="E687" s="1"/>
      <c r="F687" s="1"/>
      <c r="G687" s="1"/>
      <c r="H687" s="1"/>
      <c r="I687" s="1"/>
      <c r="J687" s="1"/>
      <c r="K687" s="1"/>
      <c r="L687" s="1"/>
      <c r="M687" s="1"/>
      <c r="N687" s="39"/>
      <c r="O687" s="39"/>
      <c r="P687" s="40"/>
    </row>
    <row r="688" spans="3:16" ht="12.75" x14ac:dyDescent="0.2">
      <c r="C688" s="1"/>
      <c r="D688" s="1"/>
      <c r="E688" s="1"/>
      <c r="F688" s="1"/>
      <c r="G688" s="1"/>
      <c r="H688" s="1"/>
      <c r="I688" s="1"/>
      <c r="J688" s="1"/>
      <c r="K688" s="1"/>
      <c r="L688" s="1"/>
      <c r="M688" s="1"/>
      <c r="N688" s="39"/>
      <c r="O688" s="39"/>
      <c r="P688" s="40"/>
    </row>
    <row r="689" spans="3:16" ht="12.75" x14ac:dyDescent="0.2">
      <c r="C689" s="1"/>
      <c r="D689" s="1"/>
      <c r="E689" s="1"/>
      <c r="F689" s="1"/>
      <c r="G689" s="1"/>
      <c r="H689" s="1"/>
      <c r="I689" s="1"/>
      <c r="J689" s="1"/>
      <c r="K689" s="1"/>
      <c r="L689" s="1"/>
      <c r="M689" s="1"/>
      <c r="N689" s="39"/>
      <c r="O689" s="39"/>
      <c r="P689" s="40"/>
    </row>
    <row r="690" spans="3:16" ht="12.75" x14ac:dyDescent="0.2">
      <c r="C690" s="1"/>
      <c r="D690" s="1"/>
      <c r="E690" s="1"/>
      <c r="F690" s="1"/>
      <c r="G690" s="1"/>
      <c r="H690" s="1"/>
      <c r="I690" s="1"/>
      <c r="J690" s="1"/>
      <c r="K690" s="1"/>
      <c r="L690" s="1"/>
      <c r="M690" s="1"/>
      <c r="N690" s="39"/>
      <c r="O690" s="39"/>
      <c r="P690" s="40"/>
    </row>
    <row r="691" spans="3:16" ht="12.75" x14ac:dyDescent="0.2">
      <c r="C691" s="1"/>
      <c r="D691" s="1"/>
      <c r="E691" s="1"/>
      <c r="F691" s="1"/>
      <c r="G691" s="1"/>
      <c r="H691" s="1"/>
      <c r="I691" s="1"/>
      <c r="J691" s="1"/>
      <c r="K691" s="1"/>
      <c r="L691" s="1"/>
      <c r="M691" s="1"/>
      <c r="N691" s="39"/>
      <c r="O691" s="39"/>
      <c r="P691" s="40"/>
    </row>
    <row r="692" spans="3:16" ht="12.75" x14ac:dyDescent="0.2">
      <c r="C692" s="1"/>
      <c r="D692" s="1"/>
      <c r="E692" s="1"/>
      <c r="F692" s="1"/>
      <c r="G692" s="1"/>
      <c r="H692" s="1"/>
      <c r="I692" s="1"/>
      <c r="J692" s="1"/>
      <c r="K692" s="1"/>
      <c r="L692" s="1"/>
      <c r="M692" s="1"/>
      <c r="N692" s="39"/>
      <c r="O692" s="39"/>
      <c r="P692" s="40"/>
    </row>
    <row r="693" spans="3:16" ht="12.75" x14ac:dyDescent="0.2">
      <c r="C693" s="1"/>
      <c r="D693" s="1"/>
      <c r="E693" s="1"/>
      <c r="F693" s="1"/>
      <c r="G693" s="1"/>
      <c r="H693" s="1"/>
      <c r="I693" s="1"/>
      <c r="J693" s="1"/>
      <c r="K693" s="1"/>
      <c r="L693" s="1"/>
      <c r="M693" s="1"/>
      <c r="N693" s="39"/>
      <c r="O693" s="39"/>
      <c r="P693" s="40"/>
    </row>
    <row r="694" spans="3:16" ht="12.75" x14ac:dyDescent="0.2">
      <c r="C694" s="1"/>
      <c r="D694" s="1"/>
      <c r="E694" s="1"/>
      <c r="F694" s="1"/>
      <c r="G694" s="1"/>
      <c r="H694" s="1"/>
      <c r="I694" s="1"/>
      <c r="J694" s="1"/>
      <c r="K694" s="1"/>
      <c r="L694" s="1"/>
      <c r="M694" s="1"/>
      <c r="N694" s="39"/>
      <c r="O694" s="39"/>
      <c r="P694" s="40"/>
    </row>
    <row r="695" spans="3:16" ht="12.75" x14ac:dyDescent="0.2">
      <c r="C695" s="1"/>
      <c r="D695" s="1"/>
      <c r="E695" s="1"/>
      <c r="F695" s="1"/>
      <c r="G695" s="1"/>
      <c r="H695" s="1"/>
      <c r="I695" s="1"/>
      <c r="J695" s="1"/>
      <c r="K695" s="1"/>
      <c r="L695" s="1"/>
      <c r="M695" s="1"/>
      <c r="N695" s="39"/>
      <c r="O695" s="39"/>
      <c r="P695" s="40"/>
    </row>
    <row r="696" spans="3:16" ht="12.75" x14ac:dyDescent="0.2">
      <c r="C696" s="1"/>
      <c r="D696" s="1"/>
      <c r="E696" s="1"/>
      <c r="F696" s="1"/>
      <c r="G696" s="1"/>
      <c r="H696" s="1"/>
      <c r="I696" s="1"/>
      <c r="J696" s="1"/>
      <c r="K696" s="1"/>
      <c r="L696" s="1"/>
      <c r="M696" s="1"/>
      <c r="N696" s="39"/>
      <c r="O696" s="39"/>
      <c r="P696" s="40"/>
    </row>
    <row r="697" spans="3:16" ht="12.75" x14ac:dyDescent="0.2">
      <c r="C697" s="1"/>
      <c r="D697" s="1"/>
      <c r="E697" s="1"/>
      <c r="F697" s="1"/>
      <c r="G697" s="1"/>
      <c r="H697" s="1"/>
      <c r="I697" s="1"/>
      <c r="J697" s="1"/>
      <c r="K697" s="1"/>
      <c r="L697" s="1"/>
      <c r="M697" s="1"/>
      <c r="N697" s="39"/>
      <c r="O697" s="39"/>
      <c r="P697" s="40"/>
    </row>
    <row r="698" spans="3:16" ht="12.75" x14ac:dyDescent="0.2">
      <c r="C698" s="1"/>
      <c r="D698" s="1"/>
      <c r="E698" s="1"/>
      <c r="F698" s="1"/>
      <c r="G698" s="1"/>
      <c r="H698" s="1"/>
      <c r="I698" s="1"/>
      <c r="J698" s="1"/>
      <c r="K698" s="1"/>
      <c r="L698" s="1"/>
      <c r="M698" s="1"/>
      <c r="N698" s="39"/>
      <c r="O698" s="39"/>
      <c r="P698" s="40"/>
    </row>
    <row r="699" spans="3:16" ht="12.75" x14ac:dyDescent="0.2">
      <c r="C699" s="1"/>
      <c r="D699" s="1"/>
      <c r="E699" s="1"/>
      <c r="F699" s="1"/>
      <c r="G699" s="1"/>
      <c r="H699" s="1"/>
      <c r="I699" s="1"/>
      <c r="J699" s="1"/>
      <c r="K699" s="1"/>
      <c r="L699" s="1"/>
      <c r="M699" s="1"/>
      <c r="N699" s="39"/>
      <c r="O699" s="39"/>
      <c r="P699" s="40"/>
    </row>
    <row r="700" spans="3:16" ht="12.75" x14ac:dyDescent="0.2">
      <c r="C700" s="1"/>
      <c r="D700" s="1"/>
      <c r="E700" s="1"/>
      <c r="F700" s="1"/>
      <c r="G700" s="1"/>
      <c r="H700" s="1"/>
      <c r="I700" s="1"/>
      <c r="J700" s="1"/>
      <c r="K700" s="1"/>
      <c r="L700" s="1"/>
      <c r="M700" s="1"/>
      <c r="N700" s="39"/>
      <c r="O700" s="39"/>
      <c r="P700" s="40"/>
    </row>
    <row r="701" spans="3:16" ht="12.75" x14ac:dyDescent="0.2">
      <c r="C701" s="1"/>
      <c r="D701" s="1"/>
      <c r="E701" s="1"/>
      <c r="F701" s="1"/>
      <c r="G701" s="1"/>
      <c r="H701" s="1"/>
      <c r="I701" s="1"/>
      <c r="J701" s="1"/>
      <c r="K701" s="1"/>
      <c r="L701" s="1"/>
      <c r="M701" s="1"/>
      <c r="N701" s="39"/>
      <c r="O701" s="39"/>
      <c r="P701" s="40"/>
    </row>
    <row r="702" spans="3:16" ht="12.75" x14ac:dyDescent="0.2">
      <c r="C702" s="1"/>
      <c r="D702" s="1"/>
      <c r="E702" s="1"/>
      <c r="F702" s="1"/>
      <c r="G702" s="1"/>
      <c r="H702" s="1"/>
      <c r="I702" s="1"/>
      <c r="J702" s="1"/>
      <c r="K702" s="1"/>
      <c r="L702" s="1"/>
      <c r="M702" s="1"/>
      <c r="N702" s="39"/>
      <c r="O702" s="39"/>
      <c r="P702" s="40"/>
    </row>
    <row r="703" spans="3:16" ht="12.75" x14ac:dyDescent="0.2">
      <c r="C703" s="1"/>
      <c r="D703" s="1"/>
      <c r="E703" s="1"/>
      <c r="F703" s="1"/>
      <c r="G703" s="1"/>
      <c r="H703" s="1"/>
      <c r="I703" s="1"/>
      <c r="J703" s="1"/>
      <c r="K703" s="1"/>
      <c r="L703" s="1"/>
      <c r="M703" s="1"/>
      <c r="N703" s="39"/>
      <c r="O703" s="39"/>
      <c r="P703" s="40"/>
    </row>
    <row r="704" spans="3:16" ht="12.75" x14ac:dyDescent="0.2">
      <c r="C704" s="1"/>
      <c r="D704" s="1"/>
      <c r="E704" s="1"/>
      <c r="F704" s="1"/>
      <c r="G704" s="1"/>
      <c r="H704" s="1"/>
      <c r="I704" s="1"/>
      <c r="J704" s="1"/>
      <c r="K704" s="1"/>
      <c r="L704" s="1"/>
      <c r="M704" s="1"/>
      <c r="N704" s="39"/>
      <c r="O704" s="39"/>
      <c r="P704" s="40"/>
    </row>
    <row r="705" spans="3:16" ht="12.75" x14ac:dyDescent="0.2">
      <c r="C705" s="1"/>
      <c r="D705" s="1"/>
      <c r="E705" s="1"/>
      <c r="F705" s="1"/>
      <c r="G705" s="1"/>
      <c r="H705" s="1"/>
      <c r="I705" s="1"/>
      <c r="J705" s="1"/>
      <c r="K705" s="1"/>
      <c r="L705" s="1"/>
      <c r="M705" s="1"/>
      <c r="N705" s="39"/>
      <c r="O705" s="39"/>
      <c r="P705" s="40"/>
    </row>
    <row r="706" spans="3:16" ht="12.75" x14ac:dyDescent="0.2">
      <c r="C706" s="1"/>
      <c r="D706" s="1"/>
      <c r="E706" s="1"/>
      <c r="F706" s="1"/>
      <c r="G706" s="1"/>
      <c r="H706" s="1"/>
      <c r="I706" s="1"/>
      <c r="J706" s="1"/>
      <c r="K706" s="1"/>
      <c r="L706" s="1"/>
      <c r="M706" s="1"/>
      <c r="N706" s="39"/>
      <c r="O706" s="39"/>
      <c r="P706" s="40"/>
    </row>
    <row r="707" spans="3:16" ht="12.75" x14ac:dyDescent="0.2">
      <c r="C707" s="1"/>
      <c r="D707" s="1"/>
      <c r="E707" s="1"/>
      <c r="F707" s="1"/>
      <c r="G707" s="1"/>
      <c r="H707" s="1"/>
      <c r="I707" s="1"/>
      <c r="J707" s="1"/>
      <c r="K707" s="1"/>
      <c r="L707" s="1"/>
      <c r="M707" s="1"/>
      <c r="N707" s="39"/>
      <c r="O707" s="39"/>
      <c r="P707" s="40"/>
    </row>
    <row r="708" spans="3:16" ht="12.75" x14ac:dyDescent="0.2">
      <c r="C708" s="1"/>
      <c r="D708" s="1"/>
      <c r="E708" s="1"/>
      <c r="F708" s="1"/>
      <c r="G708" s="1"/>
      <c r="H708" s="1"/>
      <c r="I708" s="1"/>
      <c r="J708" s="1"/>
      <c r="K708" s="1"/>
      <c r="L708" s="1"/>
      <c r="M708" s="1"/>
      <c r="N708" s="39"/>
      <c r="O708" s="39"/>
      <c r="P708" s="40"/>
    </row>
    <row r="709" spans="3:16" ht="12.75" x14ac:dyDescent="0.2">
      <c r="C709" s="1"/>
      <c r="D709" s="1"/>
      <c r="E709" s="1"/>
      <c r="F709" s="1"/>
      <c r="G709" s="1"/>
      <c r="H709" s="1"/>
      <c r="I709" s="1"/>
      <c r="J709" s="1"/>
      <c r="K709" s="1"/>
      <c r="L709" s="1"/>
      <c r="M709" s="1"/>
      <c r="N709" s="39"/>
      <c r="O709" s="39"/>
      <c r="P709" s="40"/>
    </row>
    <row r="710" spans="3:16" ht="12.75" x14ac:dyDescent="0.2">
      <c r="C710" s="1"/>
      <c r="D710" s="1"/>
      <c r="E710" s="1"/>
      <c r="F710" s="1"/>
      <c r="G710" s="1"/>
      <c r="H710" s="1"/>
      <c r="I710" s="1"/>
      <c r="J710" s="1"/>
      <c r="K710" s="1"/>
      <c r="L710" s="1"/>
      <c r="M710" s="1"/>
      <c r="N710" s="39"/>
      <c r="O710" s="39"/>
      <c r="P710" s="40"/>
    </row>
    <row r="711" spans="3:16" ht="12.75" x14ac:dyDescent="0.2">
      <c r="C711" s="1"/>
      <c r="D711" s="1"/>
      <c r="E711" s="1"/>
      <c r="F711" s="1"/>
      <c r="G711" s="1"/>
      <c r="H711" s="1"/>
      <c r="I711" s="1"/>
      <c r="J711" s="1"/>
      <c r="K711" s="1"/>
      <c r="L711" s="1"/>
      <c r="M711" s="1"/>
      <c r="N711" s="39"/>
      <c r="O711" s="39"/>
      <c r="P711" s="40"/>
    </row>
    <row r="712" spans="3:16" ht="12.75" x14ac:dyDescent="0.2">
      <c r="C712" s="1"/>
      <c r="D712" s="1"/>
      <c r="E712" s="1"/>
      <c r="F712" s="1"/>
      <c r="G712" s="1"/>
      <c r="H712" s="1"/>
      <c r="I712" s="1"/>
      <c r="J712" s="1"/>
      <c r="K712" s="1"/>
      <c r="L712" s="1"/>
      <c r="M712" s="1"/>
      <c r="N712" s="39"/>
      <c r="O712" s="39"/>
      <c r="P712" s="40"/>
    </row>
    <row r="713" spans="3:16" ht="12.75" x14ac:dyDescent="0.2">
      <c r="C713" s="1"/>
      <c r="D713" s="1"/>
      <c r="E713" s="1"/>
      <c r="F713" s="1"/>
      <c r="G713" s="1"/>
      <c r="H713" s="1"/>
      <c r="I713" s="1"/>
      <c r="J713" s="1"/>
      <c r="K713" s="1"/>
      <c r="L713" s="1"/>
      <c r="M713" s="1"/>
      <c r="N713" s="39"/>
      <c r="O713" s="39"/>
      <c r="P713" s="40"/>
    </row>
    <row r="714" spans="3:16" ht="12.75" x14ac:dyDescent="0.2">
      <c r="C714" s="1"/>
      <c r="D714" s="1"/>
      <c r="E714" s="1"/>
      <c r="F714" s="1"/>
      <c r="G714" s="1"/>
      <c r="H714" s="1"/>
      <c r="I714" s="1"/>
      <c r="J714" s="1"/>
      <c r="K714" s="1"/>
      <c r="L714" s="1"/>
      <c r="M714" s="1"/>
      <c r="N714" s="39"/>
      <c r="O714" s="39"/>
      <c r="P714" s="40"/>
    </row>
    <row r="715" spans="3:16" ht="12.75" x14ac:dyDescent="0.2">
      <c r="C715" s="1"/>
      <c r="D715" s="1"/>
      <c r="E715" s="1"/>
      <c r="F715" s="1"/>
      <c r="G715" s="1"/>
      <c r="H715" s="1"/>
      <c r="I715" s="1"/>
      <c r="J715" s="1"/>
      <c r="K715" s="1"/>
      <c r="L715" s="1"/>
      <c r="M715" s="1"/>
      <c r="N715" s="39"/>
      <c r="O715" s="39"/>
      <c r="P715" s="40"/>
    </row>
    <row r="716" spans="3:16" ht="12.75" x14ac:dyDescent="0.2">
      <c r="C716" s="1"/>
      <c r="D716" s="1"/>
      <c r="E716" s="1"/>
      <c r="F716" s="1"/>
      <c r="G716" s="1"/>
      <c r="H716" s="1"/>
      <c r="I716" s="1"/>
      <c r="J716" s="1"/>
      <c r="K716" s="1"/>
      <c r="L716" s="1"/>
      <c r="M716" s="1"/>
      <c r="N716" s="39"/>
      <c r="O716" s="39"/>
      <c r="P716" s="40"/>
    </row>
    <row r="717" spans="3:16" ht="12.75" x14ac:dyDescent="0.2">
      <c r="C717" s="1"/>
      <c r="D717" s="1"/>
      <c r="E717" s="1"/>
      <c r="F717" s="1"/>
      <c r="G717" s="1"/>
      <c r="H717" s="1"/>
      <c r="I717" s="1"/>
      <c r="J717" s="1"/>
      <c r="K717" s="1"/>
      <c r="L717" s="1"/>
      <c r="M717" s="1"/>
      <c r="N717" s="39"/>
      <c r="O717" s="39"/>
      <c r="P717" s="40"/>
    </row>
    <row r="718" spans="3:16" ht="12.75" x14ac:dyDescent="0.2">
      <c r="C718" s="1"/>
      <c r="D718" s="1"/>
      <c r="E718" s="1"/>
      <c r="F718" s="1"/>
      <c r="G718" s="1"/>
      <c r="H718" s="1"/>
      <c r="I718" s="1"/>
      <c r="J718" s="1"/>
      <c r="K718" s="1"/>
      <c r="L718" s="1"/>
      <c r="M718" s="1"/>
      <c r="N718" s="39"/>
      <c r="O718" s="39"/>
      <c r="P718" s="40"/>
    </row>
    <row r="719" spans="3:16" ht="12.75" x14ac:dyDescent="0.2">
      <c r="C719" s="1"/>
      <c r="D719" s="1"/>
      <c r="E719" s="1"/>
      <c r="F719" s="1"/>
      <c r="G719" s="1"/>
      <c r="H719" s="1"/>
      <c r="I719" s="1"/>
      <c r="J719" s="1"/>
      <c r="K719" s="1"/>
      <c r="L719" s="1"/>
      <c r="M719" s="1"/>
      <c r="N719" s="39"/>
      <c r="O719" s="39"/>
      <c r="P719" s="40"/>
    </row>
    <row r="720" spans="3:16" ht="12.75" x14ac:dyDescent="0.2">
      <c r="C720" s="1"/>
      <c r="D720" s="1"/>
      <c r="E720" s="1"/>
      <c r="F720" s="1"/>
      <c r="G720" s="1"/>
      <c r="H720" s="1"/>
      <c r="I720" s="1"/>
      <c r="J720" s="1"/>
      <c r="K720" s="1"/>
      <c r="L720" s="1"/>
      <c r="M720" s="1"/>
      <c r="N720" s="39"/>
      <c r="O720" s="39"/>
      <c r="P720" s="40"/>
    </row>
    <row r="721" spans="3:16" ht="12.75" x14ac:dyDescent="0.2">
      <c r="C721" s="1"/>
      <c r="D721" s="1"/>
      <c r="E721" s="1"/>
      <c r="F721" s="1"/>
      <c r="G721" s="1"/>
      <c r="H721" s="1"/>
      <c r="I721" s="1"/>
      <c r="J721" s="1"/>
      <c r="K721" s="1"/>
      <c r="L721" s="1"/>
      <c r="M721" s="1"/>
      <c r="N721" s="39"/>
      <c r="O721" s="39"/>
      <c r="P721" s="40"/>
    </row>
    <row r="722" spans="3:16" ht="12.75" x14ac:dyDescent="0.2">
      <c r="C722" s="1"/>
      <c r="D722" s="1"/>
      <c r="E722" s="1"/>
      <c r="F722" s="1"/>
      <c r="G722" s="1"/>
      <c r="H722" s="1"/>
      <c r="I722" s="1"/>
      <c r="J722" s="1"/>
      <c r="K722" s="1"/>
      <c r="L722" s="1"/>
      <c r="M722" s="1"/>
      <c r="N722" s="39"/>
      <c r="O722" s="39"/>
      <c r="P722" s="40"/>
    </row>
    <row r="723" spans="3:16" ht="12.75" x14ac:dyDescent="0.2">
      <c r="C723" s="1"/>
      <c r="D723" s="1"/>
      <c r="E723" s="1"/>
      <c r="F723" s="1"/>
      <c r="G723" s="1"/>
      <c r="H723" s="1"/>
      <c r="I723" s="1"/>
      <c r="J723" s="1"/>
      <c r="K723" s="1"/>
      <c r="L723" s="1"/>
      <c r="M723" s="1"/>
      <c r="N723" s="39"/>
      <c r="O723" s="39"/>
      <c r="P723" s="40"/>
    </row>
    <row r="724" spans="3:16" ht="12.75" x14ac:dyDescent="0.2">
      <c r="C724" s="1"/>
      <c r="D724" s="1"/>
      <c r="E724" s="1"/>
      <c r="F724" s="1"/>
      <c r="G724" s="1"/>
      <c r="H724" s="1"/>
      <c r="I724" s="1"/>
      <c r="J724" s="1"/>
      <c r="K724" s="1"/>
      <c r="L724" s="1"/>
      <c r="M724" s="1"/>
      <c r="N724" s="39"/>
      <c r="O724" s="39"/>
      <c r="P724" s="40"/>
    </row>
    <row r="725" spans="3:16" ht="12.75" x14ac:dyDescent="0.2">
      <c r="C725" s="1"/>
      <c r="D725" s="1"/>
      <c r="E725" s="1"/>
      <c r="F725" s="1"/>
      <c r="G725" s="1"/>
      <c r="H725" s="1"/>
      <c r="I725" s="1"/>
      <c r="J725" s="1"/>
      <c r="K725" s="1"/>
      <c r="L725" s="1"/>
      <c r="M725" s="1"/>
      <c r="N725" s="39"/>
      <c r="O725" s="39"/>
      <c r="P725" s="40"/>
    </row>
    <row r="726" spans="3:16" ht="12.75" x14ac:dyDescent="0.2">
      <c r="C726" s="1"/>
      <c r="D726" s="1"/>
      <c r="E726" s="1"/>
      <c r="F726" s="1"/>
      <c r="G726" s="1"/>
      <c r="H726" s="1"/>
      <c r="I726" s="1"/>
      <c r="J726" s="1"/>
      <c r="K726" s="1"/>
      <c r="L726" s="1"/>
      <c r="M726" s="1"/>
      <c r="N726" s="39"/>
      <c r="O726" s="39"/>
      <c r="P726" s="40"/>
    </row>
    <row r="727" spans="3:16" ht="12.75" x14ac:dyDescent="0.2">
      <c r="C727" s="1"/>
      <c r="D727" s="1"/>
      <c r="E727" s="1"/>
      <c r="F727" s="1"/>
      <c r="G727" s="1"/>
      <c r="H727" s="1"/>
      <c r="I727" s="1"/>
      <c r="J727" s="1"/>
      <c r="K727" s="1"/>
      <c r="L727" s="1"/>
      <c r="M727" s="1"/>
      <c r="N727" s="39"/>
      <c r="O727" s="39"/>
      <c r="P727" s="40"/>
    </row>
    <row r="728" spans="3:16" ht="12.75" x14ac:dyDescent="0.2">
      <c r="C728" s="1"/>
      <c r="D728" s="1"/>
      <c r="E728" s="1"/>
      <c r="F728" s="1"/>
      <c r="G728" s="1"/>
      <c r="H728" s="1"/>
      <c r="I728" s="1"/>
      <c r="J728" s="1"/>
      <c r="K728" s="1"/>
      <c r="L728" s="1"/>
      <c r="M728" s="1"/>
      <c r="N728" s="39"/>
      <c r="O728" s="39"/>
      <c r="P728" s="40"/>
    </row>
    <row r="729" spans="3:16" ht="12.75" x14ac:dyDescent="0.2">
      <c r="C729" s="1"/>
      <c r="D729" s="1"/>
      <c r="E729" s="1"/>
      <c r="F729" s="1"/>
      <c r="G729" s="1"/>
      <c r="H729" s="1"/>
      <c r="I729" s="1"/>
      <c r="J729" s="1"/>
      <c r="K729" s="1"/>
      <c r="L729" s="1"/>
      <c r="M729" s="1"/>
      <c r="N729" s="39"/>
      <c r="O729" s="39"/>
      <c r="P729" s="40"/>
    </row>
    <row r="730" spans="3:16" ht="12.75" x14ac:dyDescent="0.2">
      <c r="C730" s="1"/>
      <c r="D730" s="1"/>
      <c r="E730" s="1"/>
      <c r="F730" s="1"/>
      <c r="G730" s="1"/>
      <c r="H730" s="1"/>
      <c r="I730" s="1"/>
      <c r="J730" s="1"/>
      <c r="K730" s="1"/>
      <c r="L730" s="1"/>
      <c r="M730" s="1"/>
      <c r="N730" s="39"/>
      <c r="O730" s="39"/>
      <c r="P730" s="40"/>
    </row>
    <row r="731" spans="3:16" ht="12.75" x14ac:dyDescent="0.2">
      <c r="C731" s="1"/>
      <c r="D731" s="1"/>
      <c r="E731" s="1"/>
      <c r="F731" s="1"/>
      <c r="G731" s="1"/>
      <c r="H731" s="1"/>
      <c r="I731" s="1"/>
      <c r="J731" s="1"/>
      <c r="K731" s="1"/>
      <c r="L731" s="1"/>
      <c r="M731" s="1"/>
      <c r="N731" s="39"/>
      <c r="O731" s="39"/>
      <c r="P731" s="40"/>
    </row>
    <row r="732" spans="3:16" ht="12.75" x14ac:dyDescent="0.2">
      <c r="C732" s="1"/>
      <c r="D732" s="1"/>
      <c r="E732" s="1"/>
      <c r="F732" s="1"/>
      <c r="G732" s="1"/>
      <c r="H732" s="1"/>
      <c r="I732" s="1"/>
      <c r="J732" s="1"/>
      <c r="K732" s="1"/>
      <c r="L732" s="1"/>
      <c r="M732" s="1"/>
      <c r="N732" s="39"/>
      <c r="O732" s="39"/>
      <c r="P732" s="40"/>
    </row>
    <row r="733" spans="3:16" ht="12.75" x14ac:dyDescent="0.2">
      <c r="C733" s="1"/>
      <c r="D733" s="1"/>
      <c r="E733" s="1"/>
      <c r="F733" s="1"/>
      <c r="G733" s="1"/>
      <c r="H733" s="1"/>
      <c r="I733" s="1"/>
      <c r="J733" s="1"/>
      <c r="K733" s="1"/>
      <c r="L733" s="1"/>
      <c r="M733" s="1"/>
      <c r="N733" s="39"/>
      <c r="O733" s="39"/>
      <c r="P733" s="40"/>
    </row>
    <row r="734" spans="3:16" ht="12.75" x14ac:dyDescent="0.2">
      <c r="C734" s="1"/>
      <c r="D734" s="1"/>
      <c r="E734" s="1"/>
      <c r="F734" s="1"/>
      <c r="G734" s="1"/>
      <c r="H734" s="1"/>
      <c r="I734" s="1"/>
      <c r="J734" s="1"/>
      <c r="K734" s="1"/>
      <c r="L734" s="1"/>
      <c r="M734" s="1"/>
      <c r="N734" s="39"/>
      <c r="O734" s="39"/>
      <c r="P734" s="40"/>
    </row>
    <row r="735" spans="3:16" ht="12.75" x14ac:dyDescent="0.2">
      <c r="C735" s="1"/>
      <c r="D735" s="1"/>
      <c r="E735" s="1"/>
      <c r="F735" s="1"/>
      <c r="G735" s="1"/>
      <c r="H735" s="1"/>
      <c r="I735" s="1"/>
      <c r="J735" s="1"/>
      <c r="K735" s="1"/>
      <c r="L735" s="1"/>
      <c r="M735" s="1"/>
      <c r="N735" s="39"/>
      <c r="O735" s="39"/>
      <c r="P735" s="40"/>
    </row>
    <row r="736" spans="3:16" ht="12.75" x14ac:dyDescent="0.2">
      <c r="C736" s="1"/>
      <c r="D736" s="1"/>
      <c r="E736" s="1"/>
      <c r="F736" s="1"/>
      <c r="G736" s="1"/>
      <c r="H736" s="1"/>
      <c r="I736" s="1"/>
      <c r="J736" s="1"/>
      <c r="K736" s="1"/>
      <c r="L736" s="1"/>
      <c r="M736" s="1"/>
      <c r="N736" s="39"/>
      <c r="O736" s="39"/>
      <c r="P736" s="40"/>
    </row>
    <row r="737" spans="3:16" ht="12.75" x14ac:dyDescent="0.2">
      <c r="C737" s="1"/>
      <c r="D737" s="1"/>
      <c r="E737" s="1"/>
      <c r="F737" s="1"/>
      <c r="G737" s="1"/>
      <c r="H737" s="1"/>
      <c r="I737" s="1"/>
      <c r="J737" s="1"/>
      <c r="K737" s="1"/>
      <c r="L737" s="1"/>
      <c r="M737" s="1"/>
      <c r="N737" s="39"/>
      <c r="O737" s="39"/>
      <c r="P737" s="40"/>
    </row>
    <row r="738" spans="3:16" ht="12.75" x14ac:dyDescent="0.2">
      <c r="C738" s="1"/>
      <c r="D738" s="1"/>
      <c r="E738" s="1"/>
      <c r="F738" s="1"/>
      <c r="G738" s="1"/>
      <c r="H738" s="1"/>
      <c r="I738" s="1"/>
      <c r="J738" s="1"/>
      <c r="K738" s="1"/>
      <c r="L738" s="1"/>
      <c r="M738" s="1"/>
      <c r="N738" s="39"/>
      <c r="O738" s="39"/>
      <c r="P738" s="40"/>
    </row>
    <row r="739" spans="3:16" ht="12.75" x14ac:dyDescent="0.2">
      <c r="C739" s="1"/>
      <c r="D739" s="1"/>
      <c r="E739" s="1"/>
      <c r="F739" s="1"/>
      <c r="G739" s="1"/>
      <c r="H739" s="1"/>
      <c r="I739" s="1"/>
      <c r="J739" s="1"/>
      <c r="K739" s="1"/>
      <c r="L739" s="1"/>
      <c r="M739" s="1"/>
      <c r="N739" s="39"/>
      <c r="O739" s="39"/>
      <c r="P739" s="40"/>
    </row>
    <row r="740" spans="3:16" ht="12.75" x14ac:dyDescent="0.2">
      <c r="C740" s="1"/>
      <c r="D740" s="1"/>
      <c r="E740" s="1"/>
      <c r="F740" s="1"/>
      <c r="G740" s="1"/>
      <c r="H740" s="1"/>
      <c r="I740" s="1"/>
      <c r="J740" s="1"/>
      <c r="K740" s="1"/>
      <c r="L740" s="1"/>
      <c r="M740" s="1"/>
      <c r="N740" s="39"/>
      <c r="O740" s="39"/>
      <c r="P740" s="40"/>
    </row>
    <row r="741" spans="3:16" ht="12.75" x14ac:dyDescent="0.2">
      <c r="C741" s="1"/>
      <c r="D741" s="1"/>
      <c r="E741" s="1"/>
      <c r="F741" s="1"/>
      <c r="G741" s="1"/>
      <c r="H741" s="1"/>
      <c r="I741" s="1"/>
      <c r="J741" s="1"/>
      <c r="K741" s="1"/>
      <c r="L741" s="1"/>
      <c r="M741" s="1"/>
      <c r="N741" s="39"/>
      <c r="O741" s="39"/>
      <c r="P741" s="40"/>
    </row>
    <row r="742" spans="3:16" ht="12.75" x14ac:dyDescent="0.2">
      <c r="C742" s="1"/>
      <c r="D742" s="1"/>
      <c r="E742" s="1"/>
      <c r="F742" s="1"/>
      <c r="G742" s="1"/>
      <c r="H742" s="1"/>
      <c r="I742" s="1"/>
      <c r="J742" s="1"/>
      <c r="K742" s="1"/>
      <c r="L742" s="1"/>
      <c r="M742" s="1"/>
      <c r="N742" s="39"/>
      <c r="O742" s="39"/>
      <c r="P742" s="40"/>
    </row>
    <row r="743" spans="3:16" ht="12.75" x14ac:dyDescent="0.2">
      <c r="C743" s="1"/>
      <c r="D743" s="1"/>
      <c r="E743" s="1"/>
      <c r="F743" s="1"/>
      <c r="G743" s="1"/>
      <c r="H743" s="1"/>
      <c r="I743" s="1"/>
      <c r="J743" s="1"/>
      <c r="K743" s="1"/>
      <c r="L743" s="1"/>
      <c r="M743" s="1"/>
      <c r="N743" s="39"/>
      <c r="O743" s="39"/>
      <c r="P743" s="40"/>
    </row>
    <row r="744" spans="3:16" ht="12.75" x14ac:dyDescent="0.2">
      <c r="C744" s="1"/>
      <c r="D744" s="1"/>
      <c r="E744" s="1"/>
      <c r="F744" s="1"/>
      <c r="G744" s="1"/>
      <c r="H744" s="1"/>
      <c r="I744" s="1"/>
      <c r="J744" s="1"/>
      <c r="K744" s="1"/>
      <c r="L744" s="1"/>
      <c r="M744" s="1"/>
      <c r="N744" s="39"/>
      <c r="O744" s="39"/>
      <c r="P744" s="40"/>
    </row>
    <row r="745" spans="3:16" ht="12.75" x14ac:dyDescent="0.2">
      <c r="C745" s="1"/>
      <c r="D745" s="1"/>
      <c r="E745" s="1"/>
      <c r="F745" s="1"/>
      <c r="G745" s="1"/>
      <c r="H745" s="1"/>
      <c r="I745" s="1"/>
      <c r="J745" s="1"/>
      <c r="K745" s="1"/>
      <c r="L745" s="1"/>
      <c r="M745" s="1"/>
      <c r="N745" s="39"/>
      <c r="O745" s="39"/>
      <c r="P745" s="40"/>
    </row>
    <row r="746" spans="3:16" ht="12.75" x14ac:dyDescent="0.2">
      <c r="C746" s="1"/>
      <c r="D746" s="1"/>
      <c r="E746" s="1"/>
      <c r="F746" s="1"/>
      <c r="G746" s="1"/>
      <c r="H746" s="1"/>
      <c r="I746" s="1"/>
      <c r="J746" s="1"/>
      <c r="K746" s="1"/>
      <c r="L746" s="1"/>
      <c r="M746" s="1"/>
      <c r="N746" s="39"/>
      <c r="O746" s="39"/>
      <c r="P746" s="40"/>
    </row>
    <row r="747" spans="3:16" ht="12.75" x14ac:dyDescent="0.2">
      <c r="C747" s="1"/>
      <c r="D747" s="1"/>
      <c r="E747" s="1"/>
      <c r="F747" s="1"/>
      <c r="G747" s="1"/>
      <c r="H747" s="1"/>
      <c r="I747" s="1"/>
      <c r="J747" s="1"/>
      <c r="K747" s="1"/>
      <c r="L747" s="1"/>
      <c r="M747" s="1"/>
      <c r="N747" s="39"/>
      <c r="O747" s="39"/>
      <c r="P747" s="40"/>
    </row>
    <row r="748" spans="3:16" ht="12.75" x14ac:dyDescent="0.2">
      <c r="C748" s="1"/>
      <c r="D748" s="1"/>
      <c r="E748" s="1"/>
      <c r="F748" s="1"/>
      <c r="G748" s="1"/>
      <c r="H748" s="1"/>
      <c r="I748" s="1"/>
      <c r="J748" s="1"/>
      <c r="K748" s="1"/>
      <c r="L748" s="1"/>
      <c r="M748" s="1"/>
      <c r="N748" s="39"/>
      <c r="O748" s="39"/>
      <c r="P748" s="40"/>
    </row>
    <row r="749" spans="3:16" ht="12.75" x14ac:dyDescent="0.2">
      <c r="C749" s="1"/>
      <c r="D749" s="1"/>
      <c r="E749" s="1"/>
      <c r="F749" s="1"/>
      <c r="G749" s="1"/>
      <c r="H749" s="1"/>
      <c r="I749" s="1"/>
      <c r="J749" s="1"/>
      <c r="K749" s="1"/>
      <c r="L749" s="1"/>
      <c r="M749" s="1"/>
      <c r="N749" s="39"/>
      <c r="O749" s="39"/>
      <c r="P749" s="40"/>
    </row>
    <row r="750" spans="3:16" ht="12.75" x14ac:dyDescent="0.2">
      <c r="C750" s="1"/>
      <c r="D750" s="1"/>
      <c r="E750" s="1"/>
      <c r="F750" s="1"/>
      <c r="G750" s="1"/>
      <c r="H750" s="1"/>
      <c r="I750" s="1"/>
      <c r="J750" s="1"/>
      <c r="K750" s="1"/>
      <c r="L750" s="1"/>
      <c r="M750" s="1"/>
      <c r="N750" s="39"/>
      <c r="O750" s="39"/>
      <c r="P750" s="40"/>
    </row>
    <row r="751" spans="3:16" ht="12.75" x14ac:dyDescent="0.2">
      <c r="C751" s="1"/>
      <c r="D751" s="1"/>
      <c r="E751" s="1"/>
      <c r="F751" s="1"/>
      <c r="G751" s="1"/>
      <c r="H751" s="1"/>
      <c r="I751" s="1"/>
      <c r="J751" s="1"/>
      <c r="K751" s="1"/>
      <c r="L751" s="1"/>
      <c r="M751" s="1"/>
      <c r="N751" s="39"/>
      <c r="O751" s="39"/>
      <c r="P751" s="40"/>
    </row>
    <row r="752" spans="3:16" ht="12.75" x14ac:dyDescent="0.2">
      <c r="C752" s="1"/>
      <c r="D752" s="1"/>
      <c r="E752" s="1"/>
      <c r="F752" s="1"/>
      <c r="G752" s="1"/>
      <c r="H752" s="1"/>
      <c r="I752" s="1"/>
      <c r="J752" s="1"/>
      <c r="K752" s="1"/>
      <c r="L752" s="1"/>
      <c r="M752" s="1"/>
      <c r="N752" s="39"/>
      <c r="O752" s="39"/>
      <c r="P752" s="40"/>
    </row>
    <row r="753" spans="3:16" ht="12.75" x14ac:dyDescent="0.2">
      <c r="C753" s="1"/>
      <c r="D753" s="1"/>
      <c r="E753" s="1"/>
      <c r="F753" s="1"/>
      <c r="G753" s="1"/>
      <c r="H753" s="1"/>
      <c r="I753" s="1"/>
      <c r="J753" s="1"/>
      <c r="K753" s="1"/>
      <c r="L753" s="1"/>
      <c r="M753" s="1"/>
      <c r="N753" s="39"/>
      <c r="O753" s="39"/>
      <c r="P753" s="40"/>
    </row>
    <row r="754" spans="3:16" ht="12.75" x14ac:dyDescent="0.2">
      <c r="C754" s="1"/>
      <c r="D754" s="1"/>
      <c r="E754" s="1"/>
      <c r="F754" s="1"/>
      <c r="G754" s="1"/>
      <c r="H754" s="1"/>
      <c r="I754" s="1"/>
      <c r="J754" s="1"/>
      <c r="K754" s="1"/>
      <c r="L754" s="1"/>
      <c r="M754" s="1"/>
      <c r="N754" s="39"/>
      <c r="O754" s="39"/>
      <c r="P754" s="40"/>
    </row>
    <row r="755" spans="3:16" ht="12.75" x14ac:dyDescent="0.2">
      <c r="C755" s="1"/>
      <c r="D755" s="1"/>
      <c r="E755" s="1"/>
      <c r="F755" s="1"/>
      <c r="G755" s="1"/>
      <c r="H755" s="1"/>
      <c r="I755" s="1"/>
      <c r="J755" s="1"/>
      <c r="K755" s="1"/>
      <c r="L755" s="1"/>
      <c r="M755" s="1"/>
      <c r="N755" s="39"/>
      <c r="O755" s="39"/>
      <c r="P755" s="40"/>
    </row>
    <row r="756" spans="3:16" ht="12.75" x14ac:dyDescent="0.2">
      <c r="C756" s="1"/>
      <c r="D756" s="1"/>
      <c r="E756" s="1"/>
      <c r="F756" s="1"/>
      <c r="G756" s="1"/>
      <c r="H756" s="1"/>
      <c r="I756" s="1"/>
      <c r="J756" s="1"/>
      <c r="K756" s="1"/>
      <c r="L756" s="1"/>
      <c r="M756" s="1"/>
      <c r="N756" s="39"/>
      <c r="O756" s="39"/>
      <c r="P756" s="40"/>
    </row>
    <row r="757" spans="3:16" ht="12.75" x14ac:dyDescent="0.2">
      <c r="C757" s="1"/>
      <c r="D757" s="1"/>
      <c r="E757" s="1"/>
      <c r="F757" s="1"/>
      <c r="G757" s="1"/>
      <c r="H757" s="1"/>
      <c r="I757" s="1"/>
      <c r="J757" s="1"/>
      <c r="K757" s="1"/>
      <c r="L757" s="1"/>
      <c r="M757" s="1"/>
      <c r="N757" s="39"/>
      <c r="O757" s="39"/>
      <c r="P757" s="40"/>
    </row>
    <row r="758" spans="3:16" ht="12.75" x14ac:dyDescent="0.2">
      <c r="C758" s="1"/>
      <c r="D758" s="1"/>
      <c r="E758" s="1"/>
      <c r="F758" s="1"/>
      <c r="G758" s="1"/>
      <c r="H758" s="1"/>
      <c r="I758" s="1"/>
      <c r="J758" s="1"/>
      <c r="K758" s="1"/>
      <c r="L758" s="1"/>
      <c r="M758" s="1"/>
      <c r="N758" s="39"/>
      <c r="O758" s="39"/>
      <c r="P758" s="40"/>
    </row>
    <row r="759" spans="3:16" ht="12.75" x14ac:dyDescent="0.2">
      <c r="C759" s="1"/>
      <c r="D759" s="1"/>
      <c r="E759" s="1"/>
      <c r="F759" s="1"/>
      <c r="G759" s="1"/>
      <c r="H759" s="1"/>
      <c r="I759" s="1"/>
      <c r="J759" s="1"/>
      <c r="K759" s="1"/>
      <c r="L759" s="1"/>
      <c r="M759" s="1"/>
      <c r="N759" s="39"/>
      <c r="O759" s="39"/>
      <c r="P759" s="40"/>
    </row>
    <row r="760" spans="3:16" ht="12.75" x14ac:dyDescent="0.2">
      <c r="C760" s="1"/>
      <c r="D760" s="1"/>
      <c r="E760" s="1"/>
      <c r="F760" s="1"/>
      <c r="G760" s="1"/>
      <c r="H760" s="1"/>
      <c r="I760" s="1"/>
      <c r="J760" s="1"/>
      <c r="K760" s="1"/>
      <c r="L760" s="1"/>
      <c r="M760" s="1"/>
      <c r="N760" s="39"/>
      <c r="O760" s="39"/>
      <c r="P760" s="40"/>
    </row>
    <row r="761" spans="3:16" ht="12.75" x14ac:dyDescent="0.2">
      <c r="C761" s="1"/>
      <c r="D761" s="1"/>
      <c r="E761" s="1"/>
      <c r="F761" s="1"/>
      <c r="G761" s="1"/>
      <c r="H761" s="1"/>
      <c r="I761" s="1"/>
      <c r="J761" s="1"/>
      <c r="K761" s="1"/>
      <c r="L761" s="1"/>
      <c r="M761" s="1"/>
      <c r="N761" s="39"/>
      <c r="O761" s="39"/>
      <c r="P761" s="40"/>
    </row>
    <row r="762" spans="3:16" ht="12.75" x14ac:dyDescent="0.2">
      <c r="C762" s="1"/>
      <c r="D762" s="1"/>
      <c r="E762" s="1"/>
      <c r="F762" s="1"/>
      <c r="G762" s="1"/>
      <c r="H762" s="1"/>
      <c r="I762" s="1"/>
      <c r="J762" s="1"/>
      <c r="K762" s="1"/>
      <c r="L762" s="1"/>
      <c r="M762" s="1"/>
      <c r="N762" s="39"/>
      <c r="O762" s="39"/>
      <c r="P762" s="40"/>
    </row>
    <row r="763" spans="3:16" ht="12.75" x14ac:dyDescent="0.2">
      <c r="C763" s="1"/>
      <c r="D763" s="1"/>
      <c r="E763" s="1"/>
      <c r="F763" s="1"/>
      <c r="G763" s="1"/>
      <c r="H763" s="1"/>
      <c r="I763" s="1"/>
      <c r="J763" s="1"/>
      <c r="K763" s="1"/>
      <c r="L763" s="1"/>
      <c r="M763" s="1"/>
      <c r="N763" s="39"/>
      <c r="O763" s="39"/>
      <c r="P763" s="40"/>
    </row>
    <row r="764" spans="3:16" ht="12.75" x14ac:dyDescent="0.2">
      <c r="C764" s="1"/>
      <c r="D764" s="1"/>
      <c r="E764" s="1"/>
      <c r="F764" s="1"/>
      <c r="G764" s="1"/>
      <c r="H764" s="1"/>
      <c r="I764" s="1"/>
      <c r="J764" s="1"/>
      <c r="K764" s="1"/>
      <c r="L764" s="1"/>
      <c r="M764" s="1"/>
      <c r="N764" s="39"/>
      <c r="O764" s="39"/>
      <c r="P764" s="40"/>
    </row>
    <row r="765" spans="3:16" ht="12.75" x14ac:dyDescent="0.2">
      <c r="C765" s="1"/>
      <c r="D765" s="1"/>
      <c r="E765" s="1"/>
      <c r="F765" s="1"/>
      <c r="G765" s="1"/>
      <c r="H765" s="1"/>
      <c r="I765" s="1"/>
      <c r="J765" s="1"/>
      <c r="K765" s="1"/>
      <c r="L765" s="1"/>
      <c r="M765" s="1"/>
      <c r="N765" s="39"/>
      <c r="O765" s="39"/>
      <c r="P765" s="40"/>
    </row>
    <row r="766" spans="3:16" ht="12.75" x14ac:dyDescent="0.2">
      <c r="C766" s="1"/>
      <c r="D766" s="1"/>
      <c r="E766" s="1"/>
      <c r="F766" s="1"/>
      <c r="G766" s="1"/>
      <c r="H766" s="1"/>
      <c r="I766" s="1"/>
      <c r="J766" s="1"/>
      <c r="K766" s="1"/>
      <c r="L766" s="1"/>
      <c r="M766" s="1"/>
      <c r="N766" s="39"/>
      <c r="O766" s="39"/>
      <c r="P766" s="40"/>
    </row>
    <row r="767" spans="3:16" ht="12.75" x14ac:dyDescent="0.2">
      <c r="C767" s="1"/>
      <c r="D767" s="1"/>
      <c r="E767" s="1"/>
      <c r="F767" s="1"/>
      <c r="G767" s="1"/>
      <c r="H767" s="1"/>
      <c r="I767" s="1"/>
      <c r="J767" s="1"/>
      <c r="K767" s="1"/>
      <c r="L767" s="1"/>
      <c r="M767" s="1"/>
      <c r="N767" s="39"/>
      <c r="O767" s="39"/>
      <c r="P767" s="40"/>
    </row>
    <row r="768" spans="3:16" ht="12.75" x14ac:dyDescent="0.2">
      <c r="C768" s="1"/>
      <c r="D768" s="1"/>
      <c r="E768" s="1"/>
      <c r="F768" s="1"/>
      <c r="G768" s="1"/>
      <c r="H768" s="1"/>
      <c r="I768" s="1"/>
      <c r="J768" s="1"/>
      <c r="K768" s="1"/>
      <c r="L768" s="1"/>
      <c r="M768" s="1"/>
      <c r="N768" s="39"/>
      <c r="O768" s="39"/>
      <c r="P768" s="40"/>
    </row>
    <row r="769" spans="3:16" ht="12.75" x14ac:dyDescent="0.2">
      <c r="C769" s="1"/>
      <c r="D769" s="1"/>
      <c r="E769" s="1"/>
      <c r="F769" s="1"/>
      <c r="G769" s="1"/>
      <c r="H769" s="1"/>
      <c r="I769" s="1"/>
      <c r="J769" s="1"/>
      <c r="K769" s="1"/>
      <c r="L769" s="1"/>
      <c r="M769" s="1"/>
      <c r="N769" s="39"/>
      <c r="O769" s="39"/>
      <c r="P769" s="40"/>
    </row>
    <row r="770" spans="3:16" ht="12.75" x14ac:dyDescent="0.2">
      <c r="C770" s="1"/>
      <c r="D770" s="1"/>
      <c r="E770" s="1"/>
      <c r="F770" s="1"/>
      <c r="G770" s="1"/>
      <c r="H770" s="1"/>
      <c r="I770" s="1"/>
      <c r="J770" s="1"/>
      <c r="K770" s="1"/>
      <c r="L770" s="1"/>
      <c r="M770" s="1"/>
      <c r="N770" s="39"/>
      <c r="O770" s="39"/>
      <c r="P770" s="40"/>
    </row>
    <row r="771" spans="3:16" ht="12.75" x14ac:dyDescent="0.2">
      <c r="C771" s="1"/>
      <c r="D771" s="1"/>
      <c r="E771" s="1"/>
      <c r="F771" s="1"/>
      <c r="G771" s="1"/>
      <c r="H771" s="1"/>
      <c r="I771" s="1"/>
      <c r="J771" s="1"/>
      <c r="K771" s="1"/>
      <c r="L771" s="1"/>
      <c r="M771" s="1"/>
      <c r="N771" s="39"/>
      <c r="O771" s="39"/>
      <c r="P771" s="40"/>
    </row>
    <row r="772" spans="3:16" ht="12.75" x14ac:dyDescent="0.2">
      <c r="C772" s="1"/>
      <c r="D772" s="1"/>
      <c r="E772" s="1"/>
      <c r="F772" s="1"/>
      <c r="G772" s="1"/>
      <c r="H772" s="1"/>
      <c r="I772" s="1"/>
      <c r="J772" s="1"/>
      <c r="K772" s="1"/>
      <c r="L772" s="1"/>
      <c r="M772" s="1"/>
      <c r="N772" s="39"/>
      <c r="O772" s="39"/>
      <c r="P772" s="40"/>
    </row>
  </sheetData>
  <mergeCells count="113">
    <mergeCell ref="C197:C198"/>
    <mergeCell ref="C241:C242"/>
    <mergeCell ref="C239:C240"/>
    <mergeCell ref="C254:C255"/>
    <mergeCell ref="I244:I245"/>
    <mergeCell ref="A17:A18"/>
    <mergeCell ref="A49:A52"/>
    <mergeCell ref="A57:A60"/>
    <mergeCell ref="A83:A87"/>
    <mergeCell ref="A93:A94"/>
    <mergeCell ref="A112:A114"/>
    <mergeCell ref="A120:A122"/>
    <mergeCell ref="F144:F145"/>
    <mergeCell ref="F199:F200"/>
    <mergeCell ref="C202:C203"/>
    <mergeCell ref="C205:C206"/>
    <mergeCell ref="A205:A208"/>
    <mergeCell ref="A211:A216"/>
    <mergeCell ref="A247:A250"/>
    <mergeCell ref="F135:F136"/>
    <mergeCell ref="F231:F232"/>
    <mergeCell ref="F239:F240"/>
    <mergeCell ref="C19:C20"/>
    <mergeCell ref="A243:A244"/>
    <mergeCell ref="A241:A242"/>
    <mergeCell ref="A71:A72"/>
    <mergeCell ref="F124:F125"/>
    <mergeCell ref="I316:I317"/>
    <mergeCell ref="N17:N20"/>
    <mergeCell ref="O17:O20"/>
    <mergeCell ref="P17:P20"/>
    <mergeCell ref="F42:F43"/>
    <mergeCell ref="F90:F92"/>
    <mergeCell ref="I307:I308"/>
    <mergeCell ref="I309:I310"/>
    <mergeCell ref="F126:F127"/>
    <mergeCell ref="F257:F258"/>
    <mergeCell ref="I303:I304"/>
    <mergeCell ref="L178:L179"/>
    <mergeCell ref="M178:M179"/>
    <mergeCell ref="F270:F271"/>
    <mergeCell ref="I270:I271"/>
    <mergeCell ref="J299:J300"/>
    <mergeCell ref="K299:K300"/>
    <mergeCell ref="J309:J310"/>
    <mergeCell ref="K309:K310"/>
    <mergeCell ref="F120:F121"/>
    <mergeCell ref="G120:G121"/>
    <mergeCell ref="H120:H121"/>
    <mergeCell ref="C90:C91"/>
    <mergeCell ref="C110:C111"/>
    <mergeCell ref="A38:A39"/>
    <mergeCell ref="A40:A41"/>
    <mergeCell ref="A23:A29"/>
    <mergeCell ref="A89:A92"/>
    <mergeCell ref="C26:C27"/>
    <mergeCell ref="C257:C258"/>
    <mergeCell ref="C262:C263"/>
    <mergeCell ref="I286:I287"/>
    <mergeCell ref="I299:I300"/>
    <mergeCell ref="A281:A284"/>
    <mergeCell ref="B273:B276"/>
    <mergeCell ref="B277:B280"/>
    <mergeCell ref="A290:A293"/>
    <mergeCell ref="A298:A300"/>
    <mergeCell ref="A262:A264"/>
    <mergeCell ref="A285:A287"/>
    <mergeCell ref="A197:A198"/>
    <mergeCell ref="A202:A204"/>
    <mergeCell ref="B309:B310"/>
    <mergeCell ref="B312:B315"/>
    <mergeCell ref="B316:B318"/>
    <mergeCell ref="B319:B320"/>
    <mergeCell ref="B307:B308"/>
    <mergeCell ref="A309:A310"/>
    <mergeCell ref="A307:A308"/>
    <mergeCell ref="A312:A315"/>
    <mergeCell ref="A316:A318"/>
    <mergeCell ref="A319:A320"/>
    <mergeCell ref="B305:B306"/>
    <mergeCell ref="A260:A261"/>
    <mergeCell ref="A273:A276"/>
    <mergeCell ref="A277:A280"/>
    <mergeCell ref="A305:A306"/>
    <mergeCell ref="A80:A82"/>
    <mergeCell ref="A3:P3"/>
    <mergeCell ref="A4:P4"/>
    <mergeCell ref="A5:B5"/>
    <mergeCell ref="C5:M5"/>
    <mergeCell ref="A6:A8"/>
    <mergeCell ref="B6:B8"/>
    <mergeCell ref="C6:K6"/>
    <mergeCell ref="C7:E7"/>
    <mergeCell ref="F7:H7"/>
    <mergeCell ref="A130:A134"/>
    <mergeCell ref="A128:A129"/>
    <mergeCell ref="A126:A127"/>
    <mergeCell ref="A140:A143"/>
    <mergeCell ref="N5:P5"/>
    <mergeCell ref="L6:M7"/>
    <mergeCell ref="N6:P6"/>
    <mergeCell ref="O7:P7"/>
    <mergeCell ref="I7:K7"/>
    <mergeCell ref="N7:N8"/>
    <mergeCell ref="A12:A13"/>
    <mergeCell ref="A14:A16"/>
    <mergeCell ref="I15:I16"/>
    <mergeCell ref="N12:N13"/>
    <mergeCell ref="O12:O13"/>
    <mergeCell ref="P12:P13"/>
    <mergeCell ref="N14:N16"/>
    <mergeCell ref="O14:O16"/>
    <mergeCell ref="P14:P16"/>
  </mergeCells>
  <pageMargins left="0.23622047244094491" right="0.39370078740157483" top="0.78740157480314965" bottom="0.23622047244094491" header="0" footer="0"/>
  <pageSetup paperSize="9" scale="54" fitToHeight="0" orientation="landscape" r:id="rId1"/>
  <rowBreaks count="4" manualBreakCount="4">
    <brk id="56" max="16383" man="1"/>
    <brk id="181" max="15" man="1"/>
    <brk id="189" max="15" man="1"/>
    <brk id="19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5"/>
  <sheetViews>
    <sheetView workbookViewId="0">
      <selection activeCell="B10" sqref="B10"/>
    </sheetView>
  </sheetViews>
  <sheetFormatPr defaultRowHeight="12.75" x14ac:dyDescent="0.2"/>
  <cols>
    <col min="2" max="4" width="18.28515625" bestFit="1" customWidth="1"/>
  </cols>
  <sheetData>
    <row r="3" spans="2:4" x14ac:dyDescent="0.2">
      <c r="B3">
        <v>16433267444.73</v>
      </c>
      <c r="C3">
        <v>14769411438.84</v>
      </c>
      <c r="D3">
        <v>14186498215.530001</v>
      </c>
    </row>
    <row r="5" spans="2:4" x14ac:dyDescent="0.2">
      <c r="B5">
        <v>16433267444.73</v>
      </c>
      <c r="C5">
        <v>14769411438.84</v>
      </c>
      <c r="D5">
        <v>14186498215.530001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Table1</vt:lpstr>
      <vt:lpstr>Лист1</vt:lpstr>
      <vt:lpstr>Table1!Заголовки_для_печати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Андрей</dc:creator>
  <cp:lastModifiedBy>Коростелева Ирина Игоревна</cp:lastModifiedBy>
  <cp:lastPrinted>2023-11-07T13:55:01Z</cp:lastPrinted>
  <dcterms:created xsi:type="dcterms:W3CDTF">2006-09-16T00:00:00Z</dcterms:created>
  <dcterms:modified xsi:type="dcterms:W3CDTF">2023-11-07T14:13:16Z</dcterms:modified>
</cp:coreProperties>
</file>